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firstSheet="1" activeTab="1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<sst xmlns="http://schemas.openxmlformats.org/spreadsheetml/2006/main" count="919" uniqueCount="471">
  <si>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</si>
  <si>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</si>
  <si>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</si>
  <si>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</si>
  <si>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</si>
  <si>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</si>
  <si>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</si>
  <si>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</si>
  <si>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</si>
  <si>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</si>
  <si>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</si>
  <si>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</si>
  <si>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</si>
  <si>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</si>
  <si>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</si>
  <si>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</si>
  <si>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</si>
  <si>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</si>
  <si>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</si>
  <si>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</si>
  <si>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</si>
  <si>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</si>
  <si>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</si>
  <si>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</si>
  <si>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</si>
  <si>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</si>
  <si>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</si>
  <si>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</si>
  <si>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</si>
  <si>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</si>
  <si>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</si>
  <si>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</si>
  <si>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</si>
  <si>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</si>
  <si>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</si>
  <si>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</si>
  <si>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</si>
  <si>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</si>
  <si>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</si>
  <si>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</si>
  <si>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</si>
  <si>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</si>
  <si>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</si>
  <si>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</si>
  <si>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</si>
  <si>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</si>
  <si>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</si>
  <si>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</si>
  <si>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</si>
  <si>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</si>
  <si>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</si>
  <si>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</si>
  <si>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</si>
  <si>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</si>
  <si>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</si>
  <si>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</si>
  <si>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</si>
  <si>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</si>
  <si>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</si>
  <si>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</si>
  <si>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</si>
  <si>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</si>
  <si>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</si>
  <si>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</si>
  <si>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</si>
  <si>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</si>
  <si>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</si>
  <si>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</si>
  <si>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</si>
  <si>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</si>
  <si>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</si>
  <si>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</si>
  <si>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</si>
  <si>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</si>
  <si>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</si>
  <si>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</si>
  <si>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</si>
  <si>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</si>
  <si>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</si>
  <si>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</si>
  <si>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</si>
  <si>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</si>
  <si>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</si>
  <si>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</si>
  <si>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</si>
  <si>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</si>
  <si>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</si>
  <si>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</si>
  <si>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</si>
  <si>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</si>
  <si>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</si>
  <si>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</si>
  <si>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</si>
  <si>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</si>
  <si>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</si>
  <si>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</si>
  <si>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</si>
  <si>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</si>
  <si>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</si>
  <si>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</si>
  <si>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</si>
  <si>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</si>
  <si>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</si>
  <si>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</si>
  <si>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</si>
  <si>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</si>
  <si>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</si>
  <si>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</si>
  <si>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</si>
  <si>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</si>
  <si>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</si>
  <si>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</si>
  <si>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</si>
  <si>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</si>
  <si>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</si>
  <si>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</si>
  <si>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</si>
  <si>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</si>
  <si>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</si>
  <si>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</si>
  <si>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</si>
  <si>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</si>
  <si>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</si>
  <si>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</si>
  <si>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</si>
  <si>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</si>
  <si>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</si>
  <si>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</si>
  <si>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</si>
  <si>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</si>
  <si>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</si>
  <si>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</si>
  <si>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</si>
  <si>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</si>
  <si>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</si>
  <si>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</si>
  <si>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</si>
  <si>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</si>
  <si>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</si>
  <si>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</si>
  <si>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</si>
  <si>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</si>
  <si>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</si>
  <si>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</si>
  <si>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</si>
  <si>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</si>
  <si>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</si>
  <si>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</si>
  <si>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</si>
  <si>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</si>
  <si>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</si>
  <si>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</si>
  <si>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</si>
  <si>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</si>
  <si>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</si>
  <si>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</si>
  <si>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</si>
  <si>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</si>
  <si>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</si>
  <si>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</si>
  <si>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</si>
  <si>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</si>
  <si>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</si>
  <si>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</si>
  <si>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</si>
  <si>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</si>
  <si>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</si>
  <si>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</si>
  <si>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</si>
  <si>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</si>
  <si>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</si>
  <si>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</si>
  <si>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</si>
  <si>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</si>
  <si>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</si>
  <si>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</si>
  <si>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</si>
  <si>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</si>
  <si>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</si>
  <si>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</si>
  <si>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</si>
  <si>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</si>
  <si>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</si>
  <si>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</si>
  <si>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</si>
  <si>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</si>
  <si>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</si>
  <si>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</si>
  <si>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</si>
  <si>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</si>
  <si>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</si>
  <si>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</si>
  <si>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</si>
  <si>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</si>
  <si>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</si>
  <si>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</si>
  <si>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</si>
  <si>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</si>
  <si>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</si>
  <si>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</si>
  <si>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</si>
  <si>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</si>
  <si>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</si>
  <si>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</si>
  <si>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</si>
  <si>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</si>
  <si>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</si>
  <si>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</si>
  <si>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</si>
  <si>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</si>
  <si>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</si>
  <si>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</si>
  <si>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</si>
  <si>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</si>
  <si>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</si>
  <si>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</si>
  <si>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</si>
  <si>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</si>
  <si>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</si>
  <si>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</si>
  <si>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</si>
  <si>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</si>
  <si>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</si>
  <si>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</si>
  <si>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</si>
  <si>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</si>
  <si>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</si>
  <si>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</si>
  <si>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</si>
  <si>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</si>
  <si>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</si>
  <si>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</si>
  <si>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Elvonások és befizetések bevételei</t>
  </si>
  <si>
    <t>Működési célú garancia- és kezességvállalásból származó megtérülések áht.-n belülről</t>
  </si>
  <si>
    <t>Működési célú visszatérítendő támogatások, kölcsönök visszatérülése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</si>
  <si>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</si>
  <si>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</si>
  <si>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</si>
  <si>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</si>
  <si>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</si>
  <si>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</si>
  <si>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</si>
  <si>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</si>
  <si>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</si>
  <si>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</si>
  <si>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</si>
  <si>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</si>
  <si>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</si>
  <si>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</si>
  <si>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</si>
  <si>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</si>
  <si>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</si>
  <si>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</si>
  <si>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</si>
  <si>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</si>
  <si>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</si>
  <si>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</si>
  <si>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</si>
  <si>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</si>
  <si>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</si>
  <si>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</si>
  <si>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</si>
  <si>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</si>
  <si>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</si>
  <si>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</si>
  <si>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</si>
  <si>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</si>
  <si>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</si>
  <si>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</si>
  <si>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</si>
  <si>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</si>
  <si>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</si>
  <si>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</si>
  <si>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</si>
  <si>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</si>
  <si>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</si>
  <si>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</si>
  <si>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</si>
  <si>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</si>
  <si>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</si>
  <si>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</si>
  <si>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</si>
  <si>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</si>
  <si>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</si>
  <si>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</si>
  <si>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</si>
  <si>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</si>
  <si>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</si>
  <si>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</si>
  <si>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</si>
  <si>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</si>
  <si>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</si>
  <si>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</si>
  <si>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</si>
  <si>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</si>
  <si>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</si>
  <si>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</si>
  <si>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</si>
  <si>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</si>
  <si>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</si>
  <si>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</si>
  <si>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</si>
  <si>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</si>
  <si>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</si>
  <si>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</si>
  <si>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</si>
  <si>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</si>
  <si>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</si>
  <si>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</si>
  <si>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</si>
  <si>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</si>
  <si>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</si>
  <si>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</si>
  <si>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</si>
  <si>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</si>
  <si>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</si>
  <si>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</si>
  <si>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</si>
  <si>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</si>
  <si>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</si>
  <si>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</si>
  <si>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</si>
  <si>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</si>
  <si>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</si>
  <si>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</si>
  <si>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</si>
  <si>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</si>
  <si>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</si>
  <si>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</si>
  <si>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</si>
  <si>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</si>
  <si>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</si>
  <si>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</si>
  <si>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</si>
  <si>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</si>
  <si>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</si>
  <si>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</si>
  <si>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</si>
  <si>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</si>
  <si>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</si>
  <si>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</si>
  <si>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</si>
  <si>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</si>
  <si>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</si>
  <si>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</si>
  <si>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</si>
  <si>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</si>
  <si>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</si>
  <si>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</si>
  <si>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</si>
  <si>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</si>
  <si>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</si>
  <si>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</si>
  <si>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</si>
  <si>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</si>
  <si>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</si>
  <si>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</si>
  <si>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</si>
  <si>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</si>
  <si>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</si>
  <si>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</si>
  <si>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</si>
  <si>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</si>
  <si>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</si>
  <si>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</si>
  <si>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</si>
  <si>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</si>
  <si>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</si>
  <si>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</si>
  <si>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</si>
  <si>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</si>
  <si>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</si>
  <si>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</si>
  <si>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</si>
  <si>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</si>
  <si>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</si>
  <si>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</si>
  <si>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</si>
  <si>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</si>
  <si>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</si>
  <si>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</si>
  <si>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</si>
  <si>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</si>
  <si>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</si>
  <si>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</si>
  <si>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</si>
  <si>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</si>
  <si>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</si>
  <si>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</si>
  <si>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</si>
  <si>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</si>
  <si>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</si>
  <si>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</si>
  <si>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</si>
  <si>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</si>
  <si>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</si>
  <si>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</si>
  <si>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</si>
  <si>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</si>
  <si>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</si>
  <si>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</si>
  <si>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</si>
  <si>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</si>
  <si>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</si>
  <si>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</si>
  <si>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</si>
  <si>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</si>
  <si>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</si>
  <si>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</si>
  <si>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</si>
  <si>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</si>
  <si>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</si>
  <si>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</si>
  <si>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</si>
  <si>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</si>
  <si>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</si>
  <si>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</si>
  <si>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</si>
  <si>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</si>
  <si>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</si>
  <si>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</si>
  <si>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</si>
  <si>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</si>
  <si>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</si>
  <si>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</si>
  <si>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</si>
  <si>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</si>
  <si>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</si>
  <si>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</si>
  <si>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</si>
  <si>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</si>
  <si>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</si>
  <si>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</si>
  <si>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</si>
  <si>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</si>
  <si>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</si>
  <si>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2016. évről áthúzódó bérkompenzáció támogatása</t>
  </si>
  <si>
    <t>Hivatal:</t>
  </si>
  <si>
    <t>I.1. jogcímekhez kapcsolódó kiegészítés</t>
  </si>
  <si>
    <t>II.4.</t>
  </si>
  <si>
    <t>Tánccsoport támogatás</t>
  </si>
  <si>
    <t>Tüzoltóegyesület támogatás</t>
  </si>
  <si>
    <t>ÁHT belüli megelőlegezés</t>
  </si>
  <si>
    <t xml:space="preserve"> </t>
  </si>
  <si>
    <t>kiegészités</t>
  </si>
  <si>
    <t>polgármester illetmény kiegészités</t>
  </si>
  <si>
    <t>Kamera rendszer kiépitlése</t>
  </si>
  <si>
    <t>Orvosi rendelő akadálymentesítése</t>
  </si>
  <si>
    <t>Orvosi rendelő fűtéskorszerűsítése</t>
  </si>
  <si>
    <t>MVH pályázat kiadása</t>
  </si>
  <si>
    <t>Beruházások ÁFÁ</t>
  </si>
  <si>
    <t>Öregfiuk támogatása</t>
  </si>
  <si>
    <t>Tüzoltóság tánmogatása</t>
  </si>
  <si>
    <t>Rövid lejáratú hitel felvét</t>
  </si>
  <si>
    <t>B115</t>
  </si>
  <si>
    <t>Müködési cálú támogatások,kiegészitések / szoc.ágazati pótlék, bérkompenzációs előleg</t>
  </si>
  <si>
    <t>Egyéb felhalmozási átvett pe. EU / MVH támogatás</t>
  </si>
  <si>
    <t>Felhalmozási bevétel EU MVH támogatás</t>
  </si>
  <si>
    <t>Módosított ei-</t>
  </si>
  <si>
    <t>Módosított ei.</t>
  </si>
  <si>
    <t>Elvonások,befizetések</t>
  </si>
  <si>
    <t>B111</t>
  </si>
  <si>
    <t>B112</t>
  </si>
  <si>
    <t>B113</t>
  </si>
  <si>
    <t>B114</t>
  </si>
  <si>
    <t>Felhalmozási bevétel ÁHT kivűlről</t>
  </si>
  <si>
    <t>EU támogatás MVH</t>
  </si>
  <si>
    <t>Egyéb költségtéritések</t>
  </si>
  <si>
    <t>K1110</t>
  </si>
  <si>
    <t>Kamatbevétel</t>
  </si>
  <si>
    <t>Bevételek  összesen                                                                                                                    33.696.878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</si>
</sst>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45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70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1" fillId="0" borderId="70" xfId="55" applyFont="1" applyFill="1" applyBorder="1" applyAlignment="1" applyProtection="1">
      <alignment horizontal="left" vertical="center" wrapText="1"/>
      <protection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3" sqref="B3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419</v>
      </c>
      <c r="B1" s="344" t="s">
        <v>420</v>
      </c>
    </row>
    <row r="2" spans="1:2" ht="27.75" customHeight="1">
      <c r="A2" s="333" t="s">
        <v>3</v>
      </c>
      <c r="B2" s="334" t="s">
        <v>421</v>
      </c>
    </row>
    <row r="3" spans="1:2" ht="27.75" customHeight="1">
      <c r="A3" s="333" t="s">
        <v>388</v>
      </c>
      <c r="B3" s="334" t="s">
        <v>405</v>
      </c>
    </row>
    <row r="4" spans="1:2" ht="27.75" customHeight="1">
      <c r="A4" s="333" t="s">
        <v>389</v>
      </c>
      <c r="B4" s="334" t="s">
        <v>406</v>
      </c>
    </row>
    <row r="5" spans="1:2" ht="27.75" customHeight="1">
      <c r="A5" s="333" t="s">
        <v>5</v>
      </c>
      <c r="B5" s="335" t="s">
        <v>407</v>
      </c>
    </row>
    <row r="6" spans="1:2" ht="27.75" customHeight="1">
      <c r="A6" s="333" t="s">
        <v>6</v>
      </c>
      <c r="B6" s="334" t="s">
        <v>408</v>
      </c>
    </row>
    <row r="7" spans="1:2" ht="27.75" customHeight="1">
      <c r="A7" s="333" t="s">
        <v>7</v>
      </c>
      <c r="B7" s="334" t="s">
        <v>409</v>
      </c>
    </row>
    <row r="8" spans="1:2" ht="27.75" customHeight="1">
      <c r="A8" s="333" t="s">
        <v>8</v>
      </c>
      <c r="B8" s="334" t="s">
        <v>410</v>
      </c>
    </row>
    <row r="9" spans="1:2" ht="27.75" customHeight="1">
      <c r="A9" s="333" t="s">
        <v>9</v>
      </c>
      <c r="B9" s="334" t="s">
        <v>411</v>
      </c>
    </row>
    <row r="10" spans="1:2" ht="27.75" customHeight="1">
      <c r="A10" s="333" t="s">
        <v>10</v>
      </c>
      <c r="B10" s="334" t="s">
        <v>412</v>
      </c>
    </row>
    <row r="11" spans="1:2" ht="27.75" customHeight="1">
      <c r="A11" s="333" t="s">
        <v>11</v>
      </c>
      <c r="B11" s="334" t="s">
        <v>413</v>
      </c>
    </row>
    <row r="12" spans="1:2" ht="27.75" customHeight="1">
      <c r="A12" s="333" t="s">
        <v>12</v>
      </c>
      <c r="B12" s="334" t="s">
        <v>414</v>
      </c>
    </row>
    <row r="13" spans="1:2" ht="27.75" customHeight="1">
      <c r="A13" s="333" t="s">
        <v>13</v>
      </c>
      <c r="B13" s="334" t="s">
        <v>415</v>
      </c>
    </row>
    <row r="14" spans="1:2" ht="27.75" customHeight="1">
      <c r="A14" s="333" t="s">
        <v>14</v>
      </c>
      <c r="B14" s="334" t="s">
        <v>416</v>
      </c>
    </row>
    <row r="15" spans="1:2" ht="27.75" customHeight="1">
      <c r="A15" s="333" t="s">
        <v>15</v>
      </c>
      <c r="B15" s="335" t="s">
        <v>417</v>
      </c>
    </row>
    <row r="16" spans="1:2" ht="27.75" customHeight="1">
      <c r="A16" s="333" t="s">
        <v>16</v>
      </c>
      <c r="B16" s="334" t="s">
        <v>418</v>
      </c>
    </row>
    <row r="17" spans="1:2" ht="27.75" customHeight="1" thickBot="1">
      <c r="A17" s="336" t="s">
        <v>17</v>
      </c>
      <c r="B17" s="337" t="s">
        <v>58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7"/>
  <sheetViews>
    <sheetView view="pageLayout" workbookViewId="0" topLeftCell="A4">
      <selection activeCell="E8" sqref="E8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4" t="s">
        <v>77</v>
      </c>
      <c r="B1" s="435"/>
      <c r="C1" s="435"/>
      <c r="D1" s="435"/>
      <c r="E1" s="449" t="s">
        <v>179</v>
      </c>
    </row>
    <row r="2" spans="1:5" ht="27.75" customHeight="1">
      <c r="A2" s="436" t="s">
        <v>67</v>
      </c>
      <c r="B2" s="437"/>
      <c r="C2" s="438" t="s">
        <v>78</v>
      </c>
      <c r="D2" s="437"/>
      <c r="E2" s="450"/>
    </row>
    <row r="3" spans="1:5" ht="19.5" customHeight="1" thickBot="1">
      <c r="A3" s="319">
        <v>1</v>
      </c>
      <c r="B3" s="45">
        <v>2</v>
      </c>
      <c r="C3" s="439">
        <v>3</v>
      </c>
      <c r="D3" s="440"/>
      <c r="E3" s="106">
        <v>4</v>
      </c>
    </row>
    <row r="4" spans="1:5" ht="19.5" customHeight="1" thickBot="1">
      <c r="A4" s="441" t="s">
        <v>50</v>
      </c>
      <c r="B4" s="442"/>
      <c r="C4" s="442"/>
      <c r="D4" s="442"/>
      <c r="E4" s="443"/>
    </row>
    <row r="5" spans="1:5" ht="19.5" customHeight="1">
      <c r="A5" s="320" t="s">
        <v>124</v>
      </c>
      <c r="B5" s="117"/>
      <c r="C5" s="444" t="s">
        <v>125</v>
      </c>
      <c r="D5" s="445"/>
      <c r="E5" s="110">
        <v>15089524</v>
      </c>
    </row>
    <row r="6" spans="1:5" ht="19.5" customHeight="1">
      <c r="A6" s="321"/>
      <c r="B6" s="78" t="s">
        <v>126</v>
      </c>
      <c r="C6" s="433" t="s">
        <v>127</v>
      </c>
      <c r="D6" s="429"/>
      <c r="E6" s="111">
        <v>15115617</v>
      </c>
    </row>
    <row r="7" spans="1:5" ht="19.5" customHeight="1">
      <c r="A7" s="322"/>
      <c r="B7" s="37" t="s">
        <v>128</v>
      </c>
      <c r="C7" s="433" t="s">
        <v>129</v>
      </c>
      <c r="D7" s="429"/>
      <c r="E7" s="111">
        <v>13031840</v>
      </c>
    </row>
    <row r="8" spans="1:5" ht="19.5" customHeight="1">
      <c r="A8" s="143" t="s">
        <v>130</v>
      </c>
      <c r="B8" s="119"/>
      <c r="C8" s="428" t="s">
        <v>131</v>
      </c>
      <c r="D8" s="429"/>
      <c r="E8" s="113">
        <f>'9.mell. önkorm.'!E8</f>
        <v>0</v>
      </c>
    </row>
    <row r="9" spans="1:5" ht="19.5" customHeight="1">
      <c r="A9" s="143" t="s">
        <v>132</v>
      </c>
      <c r="B9" s="119"/>
      <c r="C9" s="428" t="s">
        <v>55</v>
      </c>
      <c r="D9" s="429"/>
      <c r="E9" s="109">
        <f>SUM(E10:E12)</f>
        <v>350000</v>
      </c>
    </row>
    <row r="10" spans="1:5" ht="19.5" customHeight="1">
      <c r="A10" s="322"/>
      <c r="B10" s="37" t="s">
        <v>133</v>
      </c>
      <c r="C10" s="433" t="s">
        <v>134</v>
      </c>
      <c r="D10" s="429"/>
      <c r="E10" s="111">
        <f>'9.mell. önkorm.'!E10</f>
        <v>0</v>
      </c>
    </row>
    <row r="11" spans="1:5" ht="19.5" customHeight="1">
      <c r="A11" s="323"/>
      <c r="B11" s="37" t="s">
        <v>135</v>
      </c>
      <c r="C11" s="433" t="s">
        <v>136</v>
      </c>
      <c r="D11" s="429"/>
      <c r="E11" s="111">
        <v>0</v>
      </c>
    </row>
    <row r="12" spans="1:5" ht="19.5" customHeight="1">
      <c r="A12" s="322"/>
      <c r="B12" s="37" t="s">
        <v>137</v>
      </c>
      <c r="C12" s="433" t="s">
        <v>138</v>
      </c>
      <c r="D12" s="429"/>
      <c r="E12" s="111">
        <v>350000</v>
      </c>
    </row>
    <row r="13" spans="1:5" ht="19.5" customHeight="1">
      <c r="A13" s="143" t="s">
        <v>139</v>
      </c>
      <c r="B13" s="119"/>
      <c r="C13" s="428" t="s">
        <v>140</v>
      </c>
      <c r="D13" s="429"/>
      <c r="E13" s="109">
        <f>'9.mell. önkorm.'!E13+'10.mell. hivatal'!E13+'11.mell. óvoda'!E13</f>
        <v>0</v>
      </c>
    </row>
    <row r="14" spans="1:5" ht="19.5" customHeight="1">
      <c r="A14" s="324" t="s">
        <v>141</v>
      </c>
      <c r="B14" s="120"/>
      <c r="C14" s="428" t="s">
        <v>142</v>
      </c>
      <c r="D14" s="429"/>
      <c r="E14" s="109">
        <v>1784184</v>
      </c>
    </row>
    <row r="15" spans="1:5" ht="19.5" customHeight="1">
      <c r="A15" s="322" t="s">
        <v>143</v>
      </c>
      <c r="B15" s="122"/>
      <c r="C15" s="454" t="s">
        <v>457</v>
      </c>
      <c r="D15" s="429"/>
      <c r="E15" s="109">
        <v>44270</v>
      </c>
    </row>
    <row r="16" spans="1:5" ht="19.5" customHeight="1" thickBot="1">
      <c r="A16" s="323" t="s">
        <v>145</v>
      </c>
      <c r="B16" s="80"/>
      <c r="C16" s="460" t="s">
        <v>146</v>
      </c>
      <c r="D16" s="461"/>
      <c r="E16" s="109">
        <v>1900000</v>
      </c>
    </row>
    <row r="17" spans="1:5" ht="19.5" customHeight="1" thickBot="1">
      <c r="A17" s="430" t="s">
        <v>148</v>
      </c>
      <c r="B17" s="431"/>
      <c r="C17" s="431"/>
      <c r="D17" s="432"/>
      <c r="E17" s="114">
        <v>32225911</v>
      </c>
    </row>
    <row r="18" spans="1:5" ht="19.5" customHeight="1" thickBot="1">
      <c r="A18" s="325" t="s">
        <v>147</v>
      </c>
      <c r="B18" s="38"/>
      <c r="C18" s="462" t="s">
        <v>149</v>
      </c>
      <c r="D18" s="432"/>
      <c r="E18" s="114"/>
    </row>
    <row r="19" spans="1:5" ht="19.5" customHeight="1">
      <c r="A19" s="326"/>
      <c r="B19" s="100" t="s">
        <v>150</v>
      </c>
      <c r="C19" s="463" t="s">
        <v>151</v>
      </c>
      <c r="D19" s="464"/>
      <c r="E19" s="123">
        <v>3391603</v>
      </c>
    </row>
    <row r="20" spans="1:5" ht="19.5" customHeight="1">
      <c r="A20" s="327"/>
      <c r="B20" s="101" t="s">
        <v>152</v>
      </c>
      <c r="C20" s="455" t="s">
        <v>153</v>
      </c>
      <c r="D20" s="429"/>
      <c r="E20" s="70"/>
    </row>
    <row r="21" spans="1:5" ht="19.5" customHeight="1">
      <c r="A21" s="327"/>
      <c r="B21" s="101"/>
      <c r="C21" s="367"/>
      <c r="D21" s="369" t="s">
        <v>453</v>
      </c>
      <c r="E21" s="70">
        <v>0</v>
      </c>
    </row>
    <row r="22" spans="1:5" ht="19.5" customHeight="1">
      <c r="A22" s="327"/>
      <c r="B22" s="101" t="s">
        <v>154</v>
      </c>
      <c r="C22" s="455" t="s">
        <v>155</v>
      </c>
      <c r="D22" s="429"/>
      <c r="E22" s="70">
        <f>E23+E24</f>
        <v>0</v>
      </c>
    </row>
    <row r="23" spans="1:5" ht="19.5" customHeight="1">
      <c r="A23" s="451"/>
      <c r="B23" s="452"/>
      <c r="C23" s="453"/>
      <c r="D23" s="125" t="s">
        <v>109</v>
      </c>
      <c r="E23" s="70">
        <f>'9.mell. önkorm.'!E22+'10.mell. hivatal'!E22+'11.mell. óvoda'!E22</f>
        <v>0</v>
      </c>
    </row>
    <row r="24" spans="1:5" ht="19.5" customHeight="1" thickBot="1">
      <c r="A24" s="446"/>
      <c r="B24" s="447"/>
      <c r="C24" s="448"/>
      <c r="D24" s="127" t="s">
        <v>171</v>
      </c>
      <c r="E24" s="70">
        <f>'9.mell. önkorm.'!E23+'10.mell. hivatal'!E23+'11.mell. óvoda'!E23</f>
        <v>0</v>
      </c>
    </row>
    <row r="25" spans="1:5" ht="19.5" customHeight="1" thickBot="1">
      <c r="A25" s="456" t="s">
        <v>156</v>
      </c>
      <c r="B25" s="457"/>
      <c r="C25" s="457"/>
      <c r="D25" s="458"/>
      <c r="E25" s="115">
        <v>35617514</v>
      </c>
    </row>
    <row r="26" spans="1:5" ht="19.5" customHeight="1">
      <c r="A26" s="46"/>
      <c r="B26" s="46"/>
      <c r="C26" s="46"/>
      <c r="D26" s="47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 thickBot="1">
      <c r="A35" s="459"/>
      <c r="B35" s="459"/>
      <c r="C35" s="459"/>
      <c r="D35" s="459"/>
      <c r="E35" s="459"/>
    </row>
    <row r="36" spans="1:5" ht="19.5" customHeight="1" thickBot="1">
      <c r="A36" s="441" t="s">
        <v>51</v>
      </c>
      <c r="B36" s="442"/>
      <c r="C36" s="442"/>
      <c r="D36" s="442"/>
      <c r="E36" s="443"/>
    </row>
    <row r="37" spans="1:5" ht="19.5" customHeight="1">
      <c r="A37" s="144" t="s">
        <v>157</v>
      </c>
      <c r="B37" s="145"/>
      <c r="C37" s="465" t="s">
        <v>53</v>
      </c>
      <c r="D37" s="466"/>
      <c r="E37" s="70">
        <f>'9.mell. önkorm.'!E36+'10.mell. hivatal'!E40+'11.mell. óvoda'!E40</f>
        <v>0</v>
      </c>
    </row>
    <row r="38" spans="1:5" ht="19.5" customHeight="1">
      <c r="A38" s="141" t="s">
        <v>158</v>
      </c>
      <c r="B38" s="118"/>
      <c r="C38" s="455" t="s">
        <v>69</v>
      </c>
      <c r="D38" s="429"/>
      <c r="E38" s="70">
        <f>'9.mell. önkorm.'!E37+'10.mell. hivatal'!E41+'11.mell. óvoda'!E41</f>
        <v>0</v>
      </c>
    </row>
    <row r="39" spans="1:5" ht="19.5" customHeight="1">
      <c r="A39" s="141" t="s">
        <v>159</v>
      </c>
      <c r="B39" s="124"/>
      <c r="C39" s="455" t="s">
        <v>70</v>
      </c>
      <c r="D39" s="429"/>
      <c r="E39" s="70">
        <f>'9.mell. önkorm.'!E38+'10.mell. hivatal'!E42+'11.mell. óvoda'!E42</f>
        <v>0</v>
      </c>
    </row>
    <row r="40" spans="1:5" ht="19.5" customHeight="1">
      <c r="A40" s="141" t="s">
        <v>160</v>
      </c>
      <c r="B40" s="124"/>
      <c r="C40" s="455" t="s">
        <v>71</v>
      </c>
      <c r="D40" s="429"/>
      <c r="E40" s="70">
        <f>'9.mell. önkorm.'!E39+'10.mell. hivatal'!E43+'11.mell. óvoda'!E43</f>
        <v>0</v>
      </c>
    </row>
    <row r="41" spans="1:5" ht="19.5" customHeight="1">
      <c r="A41" s="141" t="s">
        <v>161</v>
      </c>
      <c r="B41" s="124"/>
      <c r="C41" s="455" t="s">
        <v>110</v>
      </c>
      <c r="D41" s="429"/>
      <c r="E41" s="70">
        <f>'9.mell. önkorm.'!E40+'10.mell. hivatal'!E44+'11.mell. óvoda'!E44</f>
        <v>0</v>
      </c>
    </row>
    <row r="42" spans="1:5" ht="19.5" customHeight="1">
      <c r="A42" s="141" t="s">
        <v>162</v>
      </c>
      <c r="B42" s="124"/>
      <c r="C42" s="455" t="s">
        <v>163</v>
      </c>
      <c r="D42" s="429"/>
      <c r="E42" s="70">
        <f>'9.mell. önkorm.'!E41+'10.mell. hivatal'!E45+'11.mell. óvoda'!E45</f>
        <v>0</v>
      </c>
    </row>
    <row r="43" spans="1:5" ht="19.5" customHeight="1">
      <c r="A43" s="141" t="s">
        <v>164</v>
      </c>
      <c r="B43" s="124"/>
      <c r="C43" s="455" t="s">
        <v>74</v>
      </c>
      <c r="D43" s="429"/>
      <c r="E43" s="70">
        <f>'9.mell. önkorm.'!E42+'10.mell. hivatal'!E46+'11.mell. óvoda'!E46</f>
        <v>0</v>
      </c>
    </row>
    <row r="44" spans="1:5" ht="19.5" customHeight="1" thickBot="1">
      <c r="A44" s="141" t="s">
        <v>165</v>
      </c>
      <c r="B44" s="124"/>
      <c r="C44" s="473" t="s">
        <v>93</v>
      </c>
      <c r="D44" s="461"/>
      <c r="E44" s="70">
        <f>'9.mell. önkorm.'!E43+'10.mell. hivatal'!E47+'11.mell. óvoda'!E47</f>
        <v>0</v>
      </c>
    </row>
    <row r="45" spans="1:5" ht="19.5" customHeight="1" thickBot="1">
      <c r="A45" s="469" t="s">
        <v>174</v>
      </c>
      <c r="B45" s="470"/>
      <c r="C45" s="470"/>
      <c r="D45" s="471"/>
      <c r="E45" s="112">
        <f>SUM(E37:E44)</f>
        <v>0</v>
      </c>
    </row>
    <row r="46" spans="1:5" ht="19.5" customHeight="1">
      <c r="A46" s="142" t="s">
        <v>166</v>
      </c>
      <c r="B46" s="102"/>
      <c r="C46" s="472" t="s">
        <v>167</v>
      </c>
      <c r="D46" s="464"/>
      <c r="E46" s="71">
        <f>E47+E48</f>
        <v>0</v>
      </c>
    </row>
    <row r="47" spans="1:5" ht="19.5" customHeight="1">
      <c r="A47" s="143"/>
      <c r="B47" s="101" t="s">
        <v>168</v>
      </c>
      <c r="C47" s="433" t="s">
        <v>169</v>
      </c>
      <c r="D47" s="429"/>
      <c r="E47" s="70">
        <f>'9.mell. önkorm.'!E46+'10.mell. hivatal'!E50+'11.mell. óvoda'!E50</f>
        <v>0</v>
      </c>
    </row>
    <row r="48" spans="1:5" ht="19.5" customHeight="1">
      <c r="A48" s="143"/>
      <c r="B48" s="101" t="s">
        <v>170</v>
      </c>
      <c r="C48" s="433" t="s">
        <v>114</v>
      </c>
      <c r="D48" s="429"/>
      <c r="E48" s="70">
        <f>E49+E52</f>
        <v>0</v>
      </c>
    </row>
    <row r="49" spans="1:5" ht="19.5" customHeight="1">
      <c r="A49" s="467"/>
      <c r="B49" s="468"/>
      <c r="C49" s="433" t="s">
        <v>109</v>
      </c>
      <c r="D49" s="429"/>
      <c r="E49" s="70">
        <f>E50+E51</f>
        <v>0</v>
      </c>
    </row>
    <row r="50" spans="1:5" s="151" customFormat="1" ht="19.5" customHeight="1">
      <c r="A50" s="479"/>
      <c r="B50" s="480"/>
      <c r="C50" s="481"/>
      <c r="D50" s="129" t="s">
        <v>172</v>
      </c>
      <c r="E50" s="126">
        <f>'9.mell. önkorm.'!E49+'10.mell. hivatal'!E53+'11.mell. óvoda'!E53</f>
        <v>0</v>
      </c>
    </row>
    <row r="51" spans="1:5" s="151" customFormat="1" ht="19.5" customHeight="1">
      <c r="A51" s="479"/>
      <c r="B51" s="480"/>
      <c r="C51" s="481"/>
      <c r="D51" s="129" t="s">
        <v>173</v>
      </c>
      <c r="E51" s="126">
        <f>'9.mell. önkorm.'!E50+'10.mell. hivatal'!E54+'11.mell. óvoda'!E54</f>
        <v>0</v>
      </c>
    </row>
    <row r="52" spans="1:5" ht="19.5" customHeight="1">
      <c r="A52" s="467"/>
      <c r="B52" s="468"/>
      <c r="C52" s="482" t="s">
        <v>171</v>
      </c>
      <c r="D52" s="482"/>
      <c r="E52" s="70">
        <f>E53+E54</f>
        <v>0</v>
      </c>
    </row>
    <row r="53" spans="1:5" s="151" customFormat="1" ht="19.5" customHeight="1">
      <c r="A53" s="479"/>
      <c r="B53" s="480"/>
      <c r="C53" s="481"/>
      <c r="D53" s="129" t="s">
        <v>172</v>
      </c>
      <c r="E53" s="126">
        <f>'9.mell. önkorm.'!E52+'10.mell. hivatal'!E56+'11.mell. óvoda'!E56</f>
        <v>0</v>
      </c>
    </row>
    <row r="54" spans="1:5" s="151" customFormat="1" ht="19.5" customHeight="1" thickBot="1">
      <c r="A54" s="483"/>
      <c r="B54" s="484"/>
      <c r="C54" s="485"/>
      <c r="D54" s="129" t="s">
        <v>173</v>
      </c>
      <c r="E54" s="126">
        <f>'9.mell. önkorm.'!E53+'10.mell. hivatal'!E57+'11.mell. óvoda'!E57</f>
        <v>0</v>
      </c>
    </row>
    <row r="55" spans="1:5" ht="19.5" customHeight="1" thickBot="1">
      <c r="A55" s="474" t="s">
        <v>175</v>
      </c>
      <c r="B55" s="475"/>
      <c r="C55" s="475"/>
      <c r="D55" s="476"/>
      <c r="E55" s="112">
        <f>E45+E46</f>
        <v>0</v>
      </c>
    </row>
    <row r="56" spans="1:5" ht="19.5" customHeight="1" thickBot="1">
      <c r="A56" s="41"/>
      <c r="B56" s="103"/>
      <c r="C56" s="103"/>
      <c r="D56" s="42"/>
      <c r="E56" s="49"/>
    </row>
    <row r="57" spans="1:5" ht="19.5" customHeight="1">
      <c r="A57" s="130" t="s">
        <v>75</v>
      </c>
      <c r="B57" s="131"/>
      <c r="C57" s="131"/>
      <c r="D57" s="132"/>
      <c r="E57" s="253">
        <f>'9.mell. önkorm.'!E56+'10.mell. hivatal'!E60+'11.mell. óvoda'!E60</f>
        <v>32</v>
      </c>
    </row>
    <row r="58" spans="1:5" ht="19.5" customHeight="1">
      <c r="A58" s="477" t="s">
        <v>80</v>
      </c>
      <c r="B58" s="478"/>
      <c r="C58" s="478"/>
      <c r="D58" s="478"/>
      <c r="E58" s="109">
        <f>'9.mell. önkorm.'!E57+'10.mell. hivatal'!E61+'11.mell. óvoda'!E61</f>
        <v>0</v>
      </c>
    </row>
    <row r="59" spans="1:5" ht="19.5" customHeight="1" thickBot="1">
      <c r="A59" s="136" t="s">
        <v>76</v>
      </c>
      <c r="B59" s="137"/>
      <c r="C59" s="137"/>
      <c r="D59" s="138"/>
      <c r="E59" s="254">
        <f>'9.mell. önkorm.'!E58+'10.mell. hivatal'!E62+'11.mell. óvoda'!E62</f>
        <v>7</v>
      </c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</sheetData>
  <sheetProtection/>
  <mergeCells count="50">
    <mergeCell ref="A55:D55"/>
    <mergeCell ref="A58:D58"/>
    <mergeCell ref="A50:C50"/>
    <mergeCell ref="A51:C51"/>
    <mergeCell ref="A52:B52"/>
    <mergeCell ref="C52:D52"/>
    <mergeCell ref="A53:C53"/>
    <mergeCell ref="A54:C54"/>
    <mergeCell ref="C47:D47"/>
    <mergeCell ref="C48:D48"/>
    <mergeCell ref="A49:B49"/>
    <mergeCell ref="C49:D49"/>
    <mergeCell ref="C43:D43"/>
    <mergeCell ref="A45:D45"/>
    <mergeCell ref="C46:D46"/>
    <mergeCell ref="C44:D44"/>
    <mergeCell ref="C42:D42"/>
    <mergeCell ref="C41:D41"/>
    <mergeCell ref="C37:D37"/>
    <mergeCell ref="C38:D38"/>
    <mergeCell ref="C39:D39"/>
    <mergeCell ref="C40:D40"/>
    <mergeCell ref="C22:D22"/>
    <mergeCell ref="A25:D25"/>
    <mergeCell ref="A35:E35"/>
    <mergeCell ref="A36:E36"/>
    <mergeCell ref="C16:D16"/>
    <mergeCell ref="C18:D18"/>
    <mergeCell ref="C19:D19"/>
    <mergeCell ref="C20:D20"/>
    <mergeCell ref="C7:D7"/>
    <mergeCell ref="A24:C24"/>
    <mergeCell ref="C9:D9"/>
    <mergeCell ref="E1:E2"/>
    <mergeCell ref="A23:C23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 2018.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K5" sqref="K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4" t="s">
        <v>77</v>
      </c>
      <c r="B1" s="435"/>
      <c r="C1" s="435"/>
      <c r="D1" s="435"/>
      <c r="E1" s="449" t="s">
        <v>179</v>
      </c>
    </row>
    <row r="2" spans="1:5" ht="27.75" customHeight="1">
      <c r="A2" s="436" t="s">
        <v>67</v>
      </c>
      <c r="B2" s="437"/>
      <c r="C2" s="438" t="s">
        <v>78</v>
      </c>
      <c r="D2" s="437"/>
      <c r="E2" s="450"/>
    </row>
    <row r="3" spans="1:5" ht="19.5" customHeight="1" thickBot="1">
      <c r="A3" s="319">
        <v>1</v>
      </c>
      <c r="B3" s="45">
        <v>2</v>
      </c>
      <c r="C3" s="439">
        <v>3</v>
      </c>
      <c r="D3" s="440"/>
      <c r="E3" s="106">
        <v>4</v>
      </c>
    </row>
    <row r="4" spans="1:5" ht="19.5" customHeight="1" thickBot="1">
      <c r="A4" s="441" t="s">
        <v>50</v>
      </c>
      <c r="B4" s="442"/>
      <c r="C4" s="442"/>
      <c r="D4" s="442"/>
      <c r="E4" s="443"/>
    </row>
    <row r="5" spans="1:5" ht="19.5" customHeight="1">
      <c r="A5" s="320" t="s">
        <v>124</v>
      </c>
      <c r="B5" s="117"/>
      <c r="C5" s="444" t="s">
        <v>125</v>
      </c>
      <c r="D5" s="445"/>
      <c r="E5" s="110">
        <f>E6+E7</f>
        <v>0</v>
      </c>
    </row>
    <row r="6" spans="1:5" ht="19.5" customHeight="1">
      <c r="A6" s="321"/>
      <c r="B6" s="78" t="s">
        <v>126</v>
      </c>
      <c r="C6" s="433" t="s">
        <v>127</v>
      </c>
      <c r="D6" s="429"/>
      <c r="E6" s="111"/>
    </row>
    <row r="7" spans="1:5" ht="19.5" customHeight="1">
      <c r="A7" s="322"/>
      <c r="B7" s="37" t="s">
        <v>128</v>
      </c>
      <c r="C7" s="433" t="s">
        <v>129</v>
      </c>
      <c r="D7" s="429"/>
      <c r="E7" s="108"/>
    </row>
    <row r="8" spans="1:5" ht="19.5" customHeight="1">
      <c r="A8" s="143" t="s">
        <v>130</v>
      </c>
      <c r="B8" s="119"/>
      <c r="C8" s="428" t="s">
        <v>131</v>
      </c>
      <c r="D8" s="429"/>
      <c r="E8" s="109">
        <v>0</v>
      </c>
    </row>
    <row r="9" spans="1:5" ht="19.5" customHeight="1">
      <c r="A9" s="143" t="s">
        <v>132</v>
      </c>
      <c r="B9" s="119"/>
      <c r="C9" s="428" t="s">
        <v>55</v>
      </c>
      <c r="D9" s="429"/>
      <c r="E9" s="109">
        <f>SUM(E10:E12)</f>
        <v>0</v>
      </c>
    </row>
    <row r="10" spans="1:5" ht="19.5" customHeight="1">
      <c r="A10" s="322"/>
      <c r="B10" s="37" t="s">
        <v>133</v>
      </c>
      <c r="C10" s="433" t="s">
        <v>134</v>
      </c>
      <c r="D10" s="429"/>
      <c r="E10" s="108"/>
    </row>
    <row r="11" spans="1:5" ht="19.5" customHeight="1">
      <c r="A11" s="323"/>
      <c r="B11" s="37" t="s">
        <v>135</v>
      </c>
      <c r="C11" s="433" t="s">
        <v>136</v>
      </c>
      <c r="D11" s="429"/>
      <c r="E11" s="108"/>
    </row>
    <row r="12" spans="1:5" ht="19.5" customHeight="1">
      <c r="A12" s="322"/>
      <c r="B12" s="37" t="s">
        <v>137</v>
      </c>
      <c r="C12" s="433" t="s">
        <v>138</v>
      </c>
      <c r="D12" s="429"/>
      <c r="E12" s="108"/>
    </row>
    <row r="13" spans="1:5" ht="19.5" customHeight="1">
      <c r="A13" s="143" t="s">
        <v>139</v>
      </c>
      <c r="B13" s="119"/>
      <c r="C13" s="428" t="s">
        <v>140</v>
      </c>
      <c r="D13" s="429"/>
      <c r="E13" s="109"/>
    </row>
    <row r="14" spans="1:5" ht="19.5" customHeight="1">
      <c r="A14" s="324" t="s">
        <v>141</v>
      </c>
      <c r="B14" s="120"/>
      <c r="C14" s="428" t="s">
        <v>142</v>
      </c>
      <c r="D14" s="429"/>
      <c r="E14" s="121"/>
    </row>
    <row r="15" spans="1:5" ht="19.5" customHeight="1">
      <c r="A15" s="322" t="s">
        <v>143</v>
      </c>
      <c r="B15" s="122"/>
      <c r="C15" s="454" t="s">
        <v>144</v>
      </c>
      <c r="D15" s="429"/>
      <c r="E15" s="107"/>
    </row>
    <row r="16" spans="1:5" ht="19.5" customHeight="1" thickBot="1">
      <c r="A16" s="323" t="s">
        <v>145</v>
      </c>
      <c r="B16" s="80"/>
      <c r="C16" s="460" t="s">
        <v>146</v>
      </c>
      <c r="D16" s="461"/>
      <c r="E16" s="328"/>
    </row>
    <row r="17" spans="1:5" ht="19.5" customHeight="1" thickBot="1">
      <c r="A17" s="430" t="s">
        <v>148</v>
      </c>
      <c r="B17" s="431"/>
      <c r="C17" s="431"/>
      <c r="D17" s="432"/>
      <c r="E17" s="114">
        <f>E5+E8+E9+E13+E14+E15+E16</f>
        <v>0</v>
      </c>
    </row>
    <row r="18" spans="1:5" ht="19.5" customHeight="1" thickBot="1">
      <c r="A18" s="325" t="s">
        <v>147</v>
      </c>
      <c r="B18" s="38"/>
      <c r="C18" s="462" t="s">
        <v>149</v>
      </c>
      <c r="D18" s="432"/>
      <c r="E18" s="114">
        <f>E19+E20+E21</f>
        <v>0</v>
      </c>
    </row>
    <row r="19" spans="1:5" ht="19.5" customHeight="1">
      <c r="A19" s="326"/>
      <c r="B19" s="100" t="s">
        <v>150</v>
      </c>
      <c r="C19" s="463" t="s">
        <v>151</v>
      </c>
      <c r="D19" s="464"/>
      <c r="E19" s="123"/>
    </row>
    <row r="20" spans="1:5" ht="19.5" customHeight="1">
      <c r="A20" s="327"/>
      <c r="B20" s="101" t="s">
        <v>152</v>
      </c>
      <c r="C20" s="455" t="s">
        <v>153</v>
      </c>
      <c r="D20" s="429"/>
      <c r="E20" s="70"/>
    </row>
    <row r="21" spans="1:5" ht="19.5" customHeight="1">
      <c r="A21" s="327"/>
      <c r="B21" s="101" t="s">
        <v>154</v>
      </c>
      <c r="C21" s="455" t="s">
        <v>155</v>
      </c>
      <c r="D21" s="429"/>
      <c r="E21" s="70">
        <f>E22+E23</f>
        <v>0</v>
      </c>
    </row>
    <row r="22" spans="1:5" ht="19.5" customHeight="1">
      <c r="A22" s="451"/>
      <c r="B22" s="452"/>
      <c r="C22" s="453"/>
      <c r="D22" s="125" t="s">
        <v>109</v>
      </c>
      <c r="E22" s="126"/>
    </row>
    <row r="23" spans="1:5" ht="19.5" customHeight="1" thickBot="1">
      <c r="A23" s="446"/>
      <c r="B23" s="447"/>
      <c r="C23" s="448"/>
      <c r="D23" s="127" t="s">
        <v>171</v>
      </c>
      <c r="E23" s="128"/>
    </row>
    <row r="24" spans="1:5" ht="19.5" customHeight="1" thickBot="1">
      <c r="A24" s="456" t="s">
        <v>156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9"/>
      <c r="B34" s="459"/>
      <c r="C34" s="459"/>
      <c r="D34" s="459"/>
      <c r="E34" s="459"/>
    </row>
    <row r="35" spans="1:5" ht="19.5" customHeight="1" thickBot="1">
      <c r="A35" s="441" t="s">
        <v>51</v>
      </c>
      <c r="B35" s="442"/>
      <c r="C35" s="442"/>
      <c r="D35" s="442"/>
      <c r="E35" s="443"/>
    </row>
    <row r="36" spans="1:5" ht="19.5" customHeight="1">
      <c r="A36" s="144" t="s">
        <v>157</v>
      </c>
      <c r="B36" s="145"/>
      <c r="C36" s="465" t="s">
        <v>53</v>
      </c>
      <c r="D36" s="466"/>
      <c r="E36" s="146"/>
    </row>
    <row r="37" spans="1:5" ht="19.5" customHeight="1">
      <c r="A37" s="141" t="s">
        <v>158</v>
      </c>
      <c r="B37" s="118"/>
      <c r="C37" s="455" t="s">
        <v>69</v>
      </c>
      <c r="D37" s="429"/>
      <c r="E37" s="70"/>
    </row>
    <row r="38" spans="1:5" ht="19.5" customHeight="1">
      <c r="A38" s="141" t="s">
        <v>159</v>
      </c>
      <c r="B38" s="124"/>
      <c r="C38" s="455" t="s">
        <v>70</v>
      </c>
      <c r="D38" s="429"/>
      <c r="E38" s="70"/>
    </row>
    <row r="39" spans="1:5" ht="19.5" customHeight="1">
      <c r="A39" s="141" t="s">
        <v>160</v>
      </c>
      <c r="B39" s="124"/>
      <c r="C39" s="455" t="s">
        <v>71</v>
      </c>
      <c r="D39" s="429"/>
      <c r="E39" s="70"/>
    </row>
    <row r="40" spans="1:5" ht="19.5" customHeight="1">
      <c r="A40" s="141" t="s">
        <v>161</v>
      </c>
      <c r="B40" s="124"/>
      <c r="C40" s="455" t="s">
        <v>397</v>
      </c>
      <c r="D40" s="429"/>
      <c r="E40" s="70"/>
    </row>
    <row r="41" spans="1:5" ht="19.5" customHeight="1">
      <c r="A41" s="141" t="s">
        <v>162</v>
      </c>
      <c r="B41" s="124"/>
      <c r="C41" s="455" t="s">
        <v>163</v>
      </c>
      <c r="D41" s="429"/>
      <c r="E41" s="70"/>
    </row>
    <row r="42" spans="1:5" ht="19.5" customHeight="1">
      <c r="A42" s="141" t="s">
        <v>164</v>
      </c>
      <c r="B42" s="124"/>
      <c r="C42" s="455" t="s">
        <v>74</v>
      </c>
      <c r="D42" s="429"/>
      <c r="E42" s="70"/>
    </row>
    <row r="43" spans="1:5" ht="19.5" customHeight="1" thickBot="1">
      <c r="A43" s="141" t="s">
        <v>165</v>
      </c>
      <c r="B43" s="124"/>
      <c r="C43" s="473" t="s">
        <v>93</v>
      </c>
      <c r="D43" s="461"/>
      <c r="E43" s="72"/>
    </row>
    <row r="44" spans="1:5" ht="19.5" customHeight="1" thickBot="1">
      <c r="A44" s="469" t="s">
        <v>174</v>
      </c>
      <c r="B44" s="470"/>
      <c r="C44" s="470"/>
      <c r="D44" s="471"/>
      <c r="E44" s="112">
        <f>SUM(E36:E43)</f>
        <v>0</v>
      </c>
    </row>
    <row r="45" spans="1:5" ht="19.5" customHeight="1">
      <c r="A45" s="142" t="s">
        <v>166</v>
      </c>
      <c r="B45" s="102"/>
      <c r="C45" s="472" t="s">
        <v>167</v>
      </c>
      <c r="D45" s="464"/>
      <c r="E45" s="71">
        <f>E46+E47</f>
        <v>0</v>
      </c>
    </row>
    <row r="46" spans="1:5" ht="19.5" customHeight="1">
      <c r="A46" s="143"/>
      <c r="B46" s="101" t="s">
        <v>168</v>
      </c>
      <c r="C46" s="433" t="s">
        <v>169</v>
      </c>
      <c r="D46" s="429"/>
      <c r="E46" s="70"/>
    </row>
    <row r="47" spans="1:5" ht="19.5" customHeight="1">
      <c r="A47" s="143"/>
      <c r="B47" s="101" t="s">
        <v>170</v>
      </c>
      <c r="C47" s="433" t="s">
        <v>114</v>
      </c>
      <c r="D47" s="429"/>
      <c r="E47" s="70">
        <f>E48+E51</f>
        <v>0</v>
      </c>
    </row>
    <row r="48" spans="1:5" ht="19.5" customHeight="1">
      <c r="A48" s="467"/>
      <c r="B48" s="468"/>
      <c r="C48" s="433" t="s">
        <v>109</v>
      </c>
      <c r="D48" s="429"/>
      <c r="E48" s="70">
        <f>E49+E50</f>
        <v>0</v>
      </c>
    </row>
    <row r="49" spans="1:5" ht="19.5" customHeight="1">
      <c r="A49" s="479"/>
      <c r="B49" s="480"/>
      <c r="C49" s="481"/>
      <c r="D49" s="129" t="s">
        <v>172</v>
      </c>
      <c r="E49" s="241"/>
    </row>
    <row r="50" spans="1:5" ht="19.5" customHeight="1">
      <c r="A50" s="479"/>
      <c r="B50" s="480"/>
      <c r="C50" s="481"/>
      <c r="D50" s="129" t="s">
        <v>173</v>
      </c>
      <c r="E50" s="241"/>
    </row>
    <row r="51" spans="1:5" ht="19.5" customHeight="1">
      <c r="A51" s="467"/>
      <c r="B51" s="468"/>
      <c r="C51" s="482" t="s">
        <v>171</v>
      </c>
      <c r="D51" s="482"/>
      <c r="E51" s="70">
        <f>E52+E53</f>
        <v>0</v>
      </c>
    </row>
    <row r="52" spans="1:5" ht="19.5" customHeight="1">
      <c r="A52" s="479"/>
      <c r="B52" s="480"/>
      <c r="C52" s="481"/>
      <c r="D52" s="129" t="s">
        <v>172</v>
      </c>
      <c r="E52" s="126"/>
    </row>
    <row r="53" spans="1:5" ht="19.5" customHeight="1" thickBot="1">
      <c r="A53" s="483"/>
      <c r="B53" s="484"/>
      <c r="C53" s="485"/>
      <c r="D53" s="129" t="s">
        <v>173</v>
      </c>
      <c r="E53" s="128"/>
    </row>
    <row r="54" spans="1:5" ht="19.5" customHeight="1" thickBot="1">
      <c r="A54" s="474" t="s">
        <v>175</v>
      </c>
      <c r="B54" s="475"/>
      <c r="C54" s="475"/>
      <c r="D54" s="476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77" t="s">
        <v>80</v>
      </c>
      <c r="B57" s="478"/>
      <c r="C57" s="478"/>
      <c r="D57" s="478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C47:D47"/>
    <mergeCell ref="C48:D48"/>
    <mergeCell ref="C51:D51"/>
    <mergeCell ref="A54:D54"/>
    <mergeCell ref="A48:B48"/>
    <mergeCell ref="A49:C49"/>
    <mergeCell ref="A50:C50"/>
    <mergeCell ref="A51:B51"/>
    <mergeCell ref="A52:C52"/>
    <mergeCell ref="A53:C53"/>
    <mergeCell ref="C43:D43"/>
    <mergeCell ref="A44:D44"/>
    <mergeCell ref="C45:D45"/>
    <mergeCell ref="C46:D46"/>
    <mergeCell ref="C39:D39"/>
    <mergeCell ref="C40:D40"/>
    <mergeCell ref="C41:D41"/>
    <mergeCell ref="C42:D42"/>
    <mergeCell ref="C38:D38"/>
    <mergeCell ref="C36:D36"/>
    <mergeCell ref="C37:D37"/>
    <mergeCell ref="A22:C22"/>
    <mergeCell ref="A23:C23"/>
    <mergeCell ref="A24:D24"/>
    <mergeCell ref="C15:D15"/>
    <mergeCell ref="C16:D16"/>
    <mergeCell ref="A17:D17"/>
    <mergeCell ref="C10:D10"/>
    <mergeCell ref="C11:D11"/>
    <mergeCell ref="C12:D12"/>
    <mergeCell ref="C13:D13"/>
    <mergeCell ref="C14:D14"/>
    <mergeCell ref="C18:D18"/>
    <mergeCell ref="C19:D19"/>
    <mergeCell ref="C20:D20"/>
    <mergeCell ref="C21:D21"/>
    <mergeCell ref="E1:E2"/>
    <mergeCell ref="A57:D57"/>
    <mergeCell ref="A4:E4"/>
    <mergeCell ref="A34:E34"/>
    <mergeCell ref="A35:E35"/>
    <mergeCell ref="C5:D5"/>
    <mergeCell ref="A1:D1"/>
    <mergeCell ref="C2:D2"/>
    <mergeCell ref="C8:D8"/>
    <mergeCell ref="C9:D9"/>
    <mergeCell ref="A2:B2"/>
    <mergeCell ref="C3:D3"/>
    <mergeCell ref="C6:D6"/>
    <mergeCell ref="C7:D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4" t="s">
        <v>77</v>
      </c>
      <c r="B1" s="435"/>
      <c r="C1" s="435"/>
      <c r="D1" s="435"/>
      <c r="E1" s="449" t="s">
        <v>179</v>
      </c>
    </row>
    <row r="2" spans="1:5" ht="27.75" customHeight="1">
      <c r="A2" s="436" t="s">
        <v>67</v>
      </c>
      <c r="B2" s="437"/>
      <c r="C2" s="438" t="s">
        <v>78</v>
      </c>
      <c r="D2" s="437"/>
      <c r="E2" s="450"/>
    </row>
    <row r="3" spans="1:5" ht="19.5" customHeight="1" thickBot="1">
      <c r="A3" s="319">
        <v>1</v>
      </c>
      <c r="B3" s="45">
        <v>2</v>
      </c>
      <c r="C3" s="439">
        <v>3</v>
      </c>
      <c r="D3" s="440"/>
      <c r="E3" s="106">
        <v>4</v>
      </c>
    </row>
    <row r="4" spans="1:5" ht="19.5" customHeight="1" thickBot="1">
      <c r="A4" s="441" t="s">
        <v>50</v>
      </c>
      <c r="B4" s="442"/>
      <c r="C4" s="442"/>
      <c r="D4" s="442"/>
      <c r="E4" s="443"/>
    </row>
    <row r="5" spans="1:5" ht="19.5" customHeight="1">
      <c r="A5" s="320" t="s">
        <v>124</v>
      </c>
      <c r="B5" s="117"/>
      <c r="C5" s="444" t="s">
        <v>125</v>
      </c>
      <c r="D5" s="445"/>
      <c r="E5" s="110"/>
    </row>
    <row r="6" spans="1:5" ht="19.5" customHeight="1" hidden="1">
      <c r="A6" s="321"/>
      <c r="B6" s="78" t="s">
        <v>126</v>
      </c>
      <c r="C6" s="433" t="s">
        <v>127</v>
      </c>
      <c r="D6" s="429"/>
      <c r="E6" s="111"/>
    </row>
    <row r="7" spans="1:5" ht="19.5" customHeight="1" hidden="1">
      <c r="A7" s="322"/>
      <c r="B7" s="37" t="s">
        <v>128</v>
      </c>
      <c r="C7" s="433" t="s">
        <v>129</v>
      </c>
      <c r="D7" s="429"/>
      <c r="E7" s="108"/>
    </row>
    <row r="8" spans="1:5" ht="19.5" customHeight="1">
      <c r="A8" s="143" t="s">
        <v>130</v>
      </c>
      <c r="B8" s="119"/>
      <c r="C8" s="428" t="s">
        <v>131</v>
      </c>
      <c r="D8" s="429"/>
      <c r="E8" s="109">
        <v>0</v>
      </c>
    </row>
    <row r="9" spans="1:5" ht="19.5" customHeight="1">
      <c r="A9" s="143" t="s">
        <v>132</v>
      </c>
      <c r="B9" s="119"/>
      <c r="C9" s="428" t="s">
        <v>55</v>
      </c>
      <c r="D9" s="429"/>
      <c r="E9" s="109">
        <f>SUM(E10:E12)</f>
        <v>0</v>
      </c>
    </row>
    <row r="10" spans="1:5" ht="19.5" customHeight="1" hidden="1">
      <c r="A10" s="322"/>
      <c r="B10" s="37" t="s">
        <v>133</v>
      </c>
      <c r="C10" s="433" t="s">
        <v>134</v>
      </c>
      <c r="D10" s="429"/>
      <c r="E10" s="108"/>
    </row>
    <row r="11" spans="1:5" ht="19.5" customHeight="1" hidden="1">
      <c r="A11" s="323"/>
      <c r="B11" s="37" t="s">
        <v>135</v>
      </c>
      <c r="C11" s="433" t="s">
        <v>136</v>
      </c>
      <c r="D11" s="429"/>
      <c r="E11" s="108"/>
    </row>
    <row r="12" spans="1:5" ht="19.5" customHeight="1" hidden="1">
      <c r="A12" s="322"/>
      <c r="B12" s="37" t="s">
        <v>137</v>
      </c>
      <c r="C12" s="433" t="s">
        <v>138</v>
      </c>
      <c r="D12" s="429"/>
      <c r="E12" s="108"/>
    </row>
    <row r="13" spans="1:5" ht="19.5" customHeight="1">
      <c r="A13" s="143" t="s">
        <v>139</v>
      </c>
      <c r="B13" s="119"/>
      <c r="C13" s="428" t="s">
        <v>140</v>
      </c>
      <c r="D13" s="429"/>
      <c r="E13" s="109">
        <v>0</v>
      </c>
    </row>
    <row r="14" spans="1:5" ht="19.5" customHeight="1">
      <c r="A14" s="324" t="s">
        <v>141</v>
      </c>
      <c r="B14" s="120"/>
      <c r="C14" s="428" t="s">
        <v>142</v>
      </c>
      <c r="D14" s="429"/>
      <c r="E14" s="121">
        <v>0</v>
      </c>
    </row>
    <row r="15" spans="1:5" ht="19.5" customHeight="1">
      <c r="A15" s="322" t="s">
        <v>143</v>
      </c>
      <c r="B15" s="122"/>
      <c r="C15" s="454" t="s">
        <v>144</v>
      </c>
      <c r="D15" s="429"/>
      <c r="E15" s="107">
        <v>0</v>
      </c>
    </row>
    <row r="16" spans="1:5" ht="19.5" customHeight="1" thickBot="1">
      <c r="A16" s="323" t="s">
        <v>145</v>
      </c>
      <c r="B16" s="80"/>
      <c r="C16" s="460" t="s">
        <v>146</v>
      </c>
      <c r="D16" s="461"/>
      <c r="E16" s="329">
        <v>0</v>
      </c>
    </row>
    <row r="17" spans="1:5" ht="19.5" customHeight="1" thickBot="1">
      <c r="A17" s="430" t="s">
        <v>148</v>
      </c>
      <c r="B17" s="431"/>
      <c r="C17" s="431"/>
      <c r="D17" s="432"/>
      <c r="E17" s="114"/>
    </row>
    <row r="18" spans="1:5" ht="19.5" customHeight="1" thickBot="1">
      <c r="A18" s="325" t="s">
        <v>147</v>
      </c>
      <c r="B18" s="38"/>
      <c r="C18" s="462" t="s">
        <v>149</v>
      </c>
      <c r="D18" s="432"/>
      <c r="E18" s="114">
        <f>E19+E20+E21</f>
        <v>0</v>
      </c>
    </row>
    <row r="19" spans="1:5" ht="19.5" customHeight="1">
      <c r="A19" s="326"/>
      <c r="B19" s="100" t="s">
        <v>150</v>
      </c>
      <c r="C19" s="463" t="s">
        <v>151</v>
      </c>
      <c r="D19" s="464"/>
      <c r="E19" s="123"/>
    </row>
    <row r="20" spans="1:5" ht="19.5" customHeight="1">
      <c r="A20" s="327"/>
      <c r="B20" s="101" t="s">
        <v>152</v>
      </c>
      <c r="C20" s="455" t="s">
        <v>153</v>
      </c>
      <c r="D20" s="429"/>
      <c r="E20" s="70"/>
    </row>
    <row r="21" spans="1:5" ht="19.5" customHeight="1">
      <c r="A21" s="327"/>
      <c r="B21" s="101" t="s">
        <v>154</v>
      </c>
      <c r="C21" s="455" t="s">
        <v>155</v>
      </c>
      <c r="D21" s="429"/>
      <c r="E21" s="70">
        <f>E22+E23</f>
        <v>0</v>
      </c>
    </row>
    <row r="22" spans="1:5" ht="19.5" customHeight="1">
      <c r="A22" s="451"/>
      <c r="B22" s="452"/>
      <c r="C22" s="453"/>
      <c r="D22" s="125" t="s">
        <v>109</v>
      </c>
      <c r="E22" s="126"/>
    </row>
    <row r="23" spans="1:5" ht="19.5" customHeight="1" thickBot="1">
      <c r="A23" s="446"/>
      <c r="B23" s="447"/>
      <c r="C23" s="448"/>
      <c r="D23" s="127" t="s">
        <v>171</v>
      </c>
      <c r="E23" s="128"/>
    </row>
    <row r="24" spans="1:5" ht="19.5" customHeight="1" thickBot="1">
      <c r="A24" s="456" t="s">
        <v>156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9"/>
      <c r="B38" s="459"/>
      <c r="C38" s="459"/>
      <c r="D38" s="459"/>
      <c r="E38" s="459"/>
    </row>
    <row r="39" spans="1:5" ht="19.5" customHeight="1" thickBot="1">
      <c r="A39" s="441" t="s">
        <v>51</v>
      </c>
      <c r="B39" s="442"/>
      <c r="C39" s="442"/>
      <c r="D39" s="442"/>
      <c r="E39" s="442"/>
    </row>
    <row r="40" spans="1:5" ht="19.5" customHeight="1">
      <c r="A40" s="330" t="s">
        <v>157</v>
      </c>
      <c r="B40" s="331"/>
      <c r="C40" s="463" t="s">
        <v>53</v>
      </c>
      <c r="D40" s="486"/>
      <c r="E40" s="240"/>
    </row>
    <row r="41" spans="1:5" ht="19.5" customHeight="1">
      <c r="A41" s="141" t="s">
        <v>158</v>
      </c>
      <c r="B41" s="118"/>
      <c r="C41" s="455" t="s">
        <v>69</v>
      </c>
      <c r="D41" s="429"/>
      <c r="E41" s="70"/>
    </row>
    <row r="42" spans="1:5" ht="19.5" customHeight="1">
      <c r="A42" s="141" t="s">
        <v>159</v>
      </c>
      <c r="B42" s="124"/>
      <c r="C42" s="455" t="s">
        <v>70</v>
      </c>
      <c r="D42" s="429"/>
      <c r="E42" s="70"/>
    </row>
    <row r="43" spans="1:5" ht="19.5" customHeight="1">
      <c r="A43" s="141" t="s">
        <v>160</v>
      </c>
      <c r="B43" s="124"/>
      <c r="C43" s="455" t="s">
        <v>71</v>
      </c>
      <c r="D43" s="429"/>
      <c r="E43" s="70"/>
    </row>
    <row r="44" spans="1:5" ht="19.5" customHeight="1">
      <c r="A44" s="141" t="s">
        <v>161</v>
      </c>
      <c r="B44" s="124"/>
      <c r="C44" s="455" t="s">
        <v>110</v>
      </c>
      <c r="D44" s="429"/>
      <c r="E44" s="70"/>
    </row>
    <row r="45" spans="1:5" ht="19.5" customHeight="1">
      <c r="A45" s="141" t="s">
        <v>162</v>
      </c>
      <c r="B45" s="124"/>
      <c r="C45" s="455" t="s">
        <v>163</v>
      </c>
      <c r="D45" s="429"/>
      <c r="E45" s="70"/>
    </row>
    <row r="46" spans="1:5" ht="19.5" customHeight="1">
      <c r="A46" s="141" t="s">
        <v>164</v>
      </c>
      <c r="B46" s="124"/>
      <c r="C46" s="455" t="s">
        <v>74</v>
      </c>
      <c r="D46" s="429"/>
      <c r="E46" s="70"/>
    </row>
    <row r="47" spans="1:5" ht="19.5" customHeight="1" thickBot="1">
      <c r="A47" s="141" t="s">
        <v>165</v>
      </c>
      <c r="B47" s="124"/>
      <c r="C47" s="473" t="s">
        <v>93</v>
      </c>
      <c r="D47" s="461"/>
      <c r="E47" s="72"/>
    </row>
    <row r="48" spans="1:5" ht="19.5" customHeight="1" thickBot="1">
      <c r="A48" s="469" t="s">
        <v>174</v>
      </c>
      <c r="B48" s="470"/>
      <c r="C48" s="470"/>
      <c r="D48" s="471"/>
      <c r="E48" s="112">
        <f>SUM(E40:E47)</f>
        <v>0</v>
      </c>
    </row>
    <row r="49" spans="1:5" ht="19.5" customHeight="1" thickBot="1">
      <c r="A49" s="142" t="s">
        <v>166</v>
      </c>
      <c r="B49" s="102"/>
      <c r="C49" s="472" t="s">
        <v>167</v>
      </c>
      <c r="D49" s="464"/>
      <c r="E49" s="71">
        <f>E50+E51</f>
        <v>0</v>
      </c>
    </row>
    <row r="50" spans="1:5" ht="19.5" customHeight="1" hidden="1">
      <c r="A50" s="143"/>
      <c r="B50" s="101" t="s">
        <v>168</v>
      </c>
      <c r="C50" s="433" t="s">
        <v>169</v>
      </c>
      <c r="D50" s="429"/>
      <c r="E50" s="70">
        <v>0</v>
      </c>
    </row>
    <row r="51" spans="1:5" ht="19.5" customHeight="1" hidden="1">
      <c r="A51" s="143"/>
      <c r="B51" s="101" t="s">
        <v>170</v>
      </c>
      <c r="C51" s="433" t="s">
        <v>114</v>
      </c>
      <c r="D51" s="429"/>
      <c r="E51" s="70">
        <v>0</v>
      </c>
    </row>
    <row r="52" spans="1:5" ht="19.5" customHeight="1" hidden="1">
      <c r="A52" s="467"/>
      <c r="B52" s="468"/>
      <c r="C52" s="433" t="s">
        <v>109</v>
      </c>
      <c r="D52" s="429"/>
      <c r="E52" s="70">
        <f>E53+E54</f>
        <v>0</v>
      </c>
    </row>
    <row r="53" spans="1:5" ht="19.5" customHeight="1" hidden="1">
      <c r="A53" s="479"/>
      <c r="B53" s="480"/>
      <c r="C53" s="481"/>
      <c r="D53" s="129" t="s">
        <v>172</v>
      </c>
      <c r="E53" s="241">
        <v>0</v>
      </c>
    </row>
    <row r="54" spans="1:5" ht="19.5" customHeight="1" hidden="1">
      <c r="A54" s="479"/>
      <c r="B54" s="480"/>
      <c r="C54" s="481"/>
      <c r="D54" s="129" t="s">
        <v>173</v>
      </c>
      <c r="E54" s="241">
        <v>0</v>
      </c>
    </row>
    <row r="55" spans="1:5" ht="19.5" customHeight="1" hidden="1">
      <c r="A55" s="467"/>
      <c r="B55" s="468"/>
      <c r="C55" s="482" t="s">
        <v>171</v>
      </c>
      <c r="D55" s="482"/>
      <c r="E55" s="70">
        <f>E56+E57</f>
        <v>0</v>
      </c>
    </row>
    <row r="56" spans="1:5" ht="19.5" customHeight="1" hidden="1">
      <c r="A56" s="479"/>
      <c r="B56" s="480"/>
      <c r="C56" s="481"/>
      <c r="D56" s="129" t="s">
        <v>172</v>
      </c>
      <c r="E56" s="126">
        <v>0</v>
      </c>
    </row>
    <row r="57" spans="1:5" ht="19.5" customHeight="1" hidden="1" thickBot="1">
      <c r="A57" s="483"/>
      <c r="B57" s="484"/>
      <c r="C57" s="485"/>
      <c r="D57" s="129" t="s">
        <v>173</v>
      </c>
      <c r="E57" s="128">
        <v>0</v>
      </c>
    </row>
    <row r="58" spans="1:5" ht="19.5" customHeight="1" thickBot="1">
      <c r="A58" s="474" t="s">
        <v>175</v>
      </c>
      <c r="B58" s="475"/>
      <c r="C58" s="475"/>
      <c r="D58" s="476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77" t="s">
        <v>80</v>
      </c>
      <c r="B61" s="478"/>
      <c r="C61" s="478"/>
      <c r="D61" s="478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50:D50"/>
    <mergeCell ref="C51:D51"/>
    <mergeCell ref="A52:B52"/>
    <mergeCell ref="C52:D52"/>
    <mergeCell ref="C46:D46"/>
    <mergeCell ref="A48:D48"/>
    <mergeCell ref="C49:D49"/>
    <mergeCell ref="C47:D47"/>
    <mergeCell ref="C45:D45"/>
    <mergeCell ref="C44:D44"/>
    <mergeCell ref="C40:D40"/>
    <mergeCell ref="C41:D41"/>
    <mergeCell ref="C42:D42"/>
    <mergeCell ref="C43:D43"/>
    <mergeCell ref="C21:D21"/>
    <mergeCell ref="A24:D24"/>
    <mergeCell ref="A38:E38"/>
    <mergeCell ref="A39:E39"/>
    <mergeCell ref="C16:D16"/>
    <mergeCell ref="C18:D18"/>
    <mergeCell ref="C19:D19"/>
    <mergeCell ref="C20:D20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az.2/2017. (.II.24.)önkormányzati rendelethez  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27">
      <selection activeCell="A39" sqref="A39:E39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4" t="s">
        <v>77</v>
      </c>
      <c r="B1" s="435"/>
      <c r="C1" s="435"/>
      <c r="D1" s="435"/>
      <c r="E1" s="449" t="s">
        <v>179</v>
      </c>
    </row>
    <row r="2" spans="1:5" ht="27.75" customHeight="1">
      <c r="A2" s="436" t="s">
        <v>67</v>
      </c>
      <c r="B2" s="437"/>
      <c r="C2" s="438" t="s">
        <v>78</v>
      </c>
      <c r="D2" s="437"/>
      <c r="E2" s="450"/>
    </row>
    <row r="3" spans="1:5" ht="19.5" customHeight="1" thickBot="1">
      <c r="A3" s="319">
        <v>1</v>
      </c>
      <c r="B3" s="45">
        <v>2</v>
      </c>
      <c r="C3" s="439">
        <v>3</v>
      </c>
      <c r="D3" s="440"/>
      <c r="E3" s="106">
        <v>4</v>
      </c>
    </row>
    <row r="4" spans="1:5" ht="19.5" customHeight="1" thickBot="1">
      <c r="A4" s="441" t="s">
        <v>50</v>
      </c>
      <c r="B4" s="442"/>
      <c r="C4" s="442"/>
      <c r="D4" s="442"/>
      <c r="E4" s="443"/>
    </row>
    <row r="5" spans="1:5" ht="19.5" customHeight="1">
      <c r="A5" s="320" t="s">
        <v>124</v>
      </c>
      <c r="B5" s="117"/>
      <c r="C5" s="444" t="s">
        <v>125</v>
      </c>
      <c r="D5" s="445"/>
      <c r="E5" s="110">
        <f>E6+E7</f>
        <v>0</v>
      </c>
    </row>
    <row r="6" spans="1:5" ht="19.5" customHeight="1" hidden="1">
      <c r="A6" s="321"/>
      <c r="B6" s="78" t="s">
        <v>126</v>
      </c>
      <c r="C6" s="433" t="s">
        <v>127</v>
      </c>
      <c r="D6" s="429"/>
      <c r="E6" s="111"/>
    </row>
    <row r="7" spans="1:5" ht="19.5" customHeight="1" hidden="1">
      <c r="A7" s="322"/>
      <c r="B7" s="37" t="s">
        <v>128</v>
      </c>
      <c r="C7" s="433" t="s">
        <v>129</v>
      </c>
      <c r="D7" s="429"/>
      <c r="E7" s="108"/>
    </row>
    <row r="8" spans="1:5" ht="19.5" customHeight="1">
      <c r="A8" s="143" t="s">
        <v>130</v>
      </c>
      <c r="B8" s="119"/>
      <c r="C8" s="428" t="s">
        <v>131</v>
      </c>
      <c r="D8" s="429"/>
      <c r="E8" s="109">
        <v>0</v>
      </c>
    </row>
    <row r="9" spans="1:5" ht="19.5" customHeight="1">
      <c r="A9" s="143" t="s">
        <v>132</v>
      </c>
      <c r="B9" s="119"/>
      <c r="C9" s="428" t="s">
        <v>55</v>
      </c>
      <c r="D9" s="429"/>
      <c r="E9" s="109">
        <f>SUM(E10:E12)</f>
        <v>0</v>
      </c>
    </row>
    <row r="10" spans="1:5" ht="19.5" customHeight="1" hidden="1">
      <c r="A10" s="322"/>
      <c r="B10" s="37" t="s">
        <v>133</v>
      </c>
      <c r="C10" s="433" t="s">
        <v>134</v>
      </c>
      <c r="D10" s="429"/>
      <c r="E10" s="108"/>
    </row>
    <row r="11" spans="1:5" ht="19.5" customHeight="1" hidden="1">
      <c r="A11" s="323"/>
      <c r="B11" s="37" t="s">
        <v>135</v>
      </c>
      <c r="C11" s="433" t="s">
        <v>136</v>
      </c>
      <c r="D11" s="429"/>
      <c r="E11" s="108"/>
    </row>
    <row r="12" spans="1:5" ht="19.5" customHeight="1" hidden="1">
      <c r="A12" s="322"/>
      <c r="B12" s="37" t="s">
        <v>137</v>
      </c>
      <c r="C12" s="433" t="s">
        <v>138</v>
      </c>
      <c r="D12" s="429"/>
      <c r="E12" s="108"/>
    </row>
    <row r="13" spans="1:5" ht="19.5" customHeight="1">
      <c r="A13" s="143" t="s">
        <v>139</v>
      </c>
      <c r="B13" s="119"/>
      <c r="C13" s="428" t="s">
        <v>140</v>
      </c>
      <c r="D13" s="429"/>
      <c r="E13" s="109">
        <v>0</v>
      </c>
    </row>
    <row r="14" spans="1:5" ht="19.5" customHeight="1">
      <c r="A14" s="324" t="s">
        <v>141</v>
      </c>
      <c r="B14" s="120"/>
      <c r="C14" s="428" t="s">
        <v>142</v>
      </c>
      <c r="D14" s="429"/>
      <c r="E14" s="121">
        <v>0</v>
      </c>
    </row>
    <row r="15" spans="1:5" ht="19.5" customHeight="1">
      <c r="A15" s="322" t="s">
        <v>143</v>
      </c>
      <c r="B15" s="122"/>
      <c r="C15" s="454" t="s">
        <v>144</v>
      </c>
      <c r="D15" s="429"/>
      <c r="E15" s="107">
        <v>0</v>
      </c>
    </row>
    <row r="16" spans="1:5" ht="19.5" customHeight="1" thickBot="1">
      <c r="A16" s="323" t="s">
        <v>145</v>
      </c>
      <c r="B16" s="80"/>
      <c r="C16" s="460" t="s">
        <v>146</v>
      </c>
      <c r="D16" s="461"/>
      <c r="E16" s="329">
        <v>0</v>
      </c>
    </row>
    <row r="17" spans="1:5" ht="19.5" customHeight="1" thickBot="1">
      <c r="A17" s="430" t="s">
        <v>148</v>
      </c>
      <c r="B17" s="431"/>
      <c r="C17" s="431"/>
      <c r="D17" s="432"/>
      <c r="E17" s="114">
        <f>E5+E8+E9+E13+E14+E15+E16</f>
        <v>0</v>
      </c>
    </row>
    <row r="18" spans="1:5" ht="19.5" customHeight="1" thickBot="1">
      <c r="A18" s="325" t="s">
        <v>147</v>
      </c>
      <c r="B18" s="38"/>
      <c r="C18" s="462" t="s">
        <v>149</v>
      </c>
      <c r="D18" s="432"/>
      <c r="E18" s="114">
        <f>E19+E20+E21</f>
        <v>0</v>
      </c>
    </row>
    <row r="19" spans="1:5" ht="19.5" customHeight="1">
      <c r="A19" s="326"/>
      <c r="B19" s="100" t="s">
        <v>150</v>
      </c>
      <c r="C19" s="463" t="s">
        <v>151</v>
      </c>
      <c r="D19" s="464"/>
      <c r="E19" s="123"/>
    </row>
    <row r="20" spans="1:5" ht="19.5" customHeight="1">
      <c r="A20" s="327"/>
      <c r="B20" s="101" t="s">
        <v>152</v>
      </c>
      <c r="C20" s="455" t="s">
        <v>153</v>
      </c>
      <c r="D20" s="429"/>
      <c r="E20" s="70"/>
    </row>
    <row r="21" spans="1:5" ht="19.5" customHeight="1">
      <c r="A21" s="327"/>
      <c r="B21" s="101" t="s">
        <v>154</v>
      </c>
      <c r="C21" s="455" t="s">
        <v>155</v>
      </c>
      <c r="D21" s="429"/>
      <c r="E21" s="70">
        <f>E22+E23</f>
        <v>0</v>
      </c>
    </row>
    <row r="22" spans="1:5" ht="19.5" customHeight="1">
      <c r="A22" s="451"/>
      <c r="B22" s="452"/>
      <c r="C22" s="453"/>
      <c r="D22" s="125" t="s">
        <v>109</v>
      </c>
      <c r="E22" s="126"/>
    </row>
    <row r="23" spans="1:5" ht="19.5" customHeight="1" thickBot="1">
      <c r="A23" s="446"/>
      <c r="B23" s="447"/>
      <c r="C23" s="448"/>
      <c r="D23" s="127" t="s">
        <v>171</v>
      </c>
      <c r="E23" s="128"/>
    </row>
    <row r="24" spans="1:5" ht="19.5" customHeight="1" thickBot="1">
      <c r="A24" s="456" t="s">
        <v>156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9"/>
      <c r="B38" s="459"/>
      <c r="C38" s="459"/>
      <c r="D38" s="459"/>
      <c r="E38" s="459"/>
    </row>
    <row r="39" spans="1:5" ht="19.5" customHeight="1" thickBot="1">
      <c r="A39" s="441" t="s">
        <v>51</v>
      </c>
      <c r="B39" s="442"/>
      <c r="C39" s="442"/>
      <c r="D39" s="442"/>
      <c r="E39" s="443"/>
    </row>
    <row r="40" spans="1:5" ht="19.5" customHeight="1">
      <c r="A40" s="144" t="s">
        <v>157</v>
      </c>
      <c r="B40" s="145"/>
      <c r="C40" s="465" t="s">
        <v>53</v>
      </c>
      <c r="D40" s="466"/>
      <c r="E40" s="146"/>
    </row>
    <row r="41" spans="1:5" ht="19.5" customHeight="1">
      <c r="A41" s="141" t="s">
        <v>158</v>
      </c>
      <c r="B41" s="118"/>
      <c r="C41" s="455" t="s">
        <v>69</v>
      </c>
      <c r="D41" s="429"/>
      <c r="E41" s="70"/>
    </row>
    <row r="42" spans="1:5" ht="19.5" customHeight="1">
      <c r="A42" s="141" t="s">
        <v>159</v>
      </c>
      <c r="B42" s="124"/>
      <c r="C42" s="455" t="s">
        <v>70</v>
      </c>
      <c r="D42" s="429"/>
      <c r="E42" s="70"/>
    </row>
    <row r="43" spans="1:5" ht="19.5" customHeight="1">
      <c r="A43" s="141" t="s">
        <v>160</v>
      </c>
      <c r="B43" s="124"/>
      <c r="C43" s="455" t="s">
        <v>71</v>
      </c>
      <c r="D43" s="429"/>
      <c r="E43" s="70"/>
    </row>
    <row r="44" spans="1:5" ht="19.5" customHeight="1">
      <c r="A44" s="141" t="s">
        <v>161</v>
      </c>
      <c r="B44" s="124"/>
      <c r="C44" s="455" t="s">
        <v>110</v>
      </c>
      <c r="D44" s="429"/>
      <c r="E44" s="70"/>
    </row>
    <row r="45" spans="1:5" ht="19.5" customHeight="1">
      <c r="A45" s="141" t="s">
        <v>162</v>
      </c>
      <c r="B45" s="124"/>
      <c r="C45" s="455" t="s">
        <v>163</v>
      </c>
      <c r="D45" s="429"/>
      <c r="E45" s="70"/>
    </row>
    <row r="46" spans="1:5" ht="19.5" customHeight="1">
      <c r="A46" s="141" t="s">
        <v>164</v>
      </c>
      <c r="B46" s="124"/>
      <c r="C46" s="455" t="s">
        <v>74</v>
      </c>
      <c r="D46" s="429"/>
      <c r="E46" s="70"/>
    </row>
    <row r="47" spans="1:5" ht="19.5" customHeight="1" thickBot="1">
      <c r="A47" s="141" t="s">
        <v>165</v>
      </c>
      <c r="B47" s="124"/>
      <c r="C47" s="473" t="s">
        <v>93</v>
      </c>
      <c r="D47" s="461"/>
      <c r="E47" s="72"/>
    </row>
    <row r="48" spans="1:5" ht="19.5" customHeight="1" thickBot="1">
      <c r="A48" s="469" t="s">
        <v>174</v>
      </c>
      <c r="B48" s="470"/>
      <c r="C48" s="470"/>
      <c r="D48" s="471"/>
      <c r="E48" s="112">
        <f>SUM(E40:E47)</f>
        <v>0</v>
      </c>
    </row>
    <row r="49" spans="1:5" ht="19.5" customHeight="1" thickBot="1">
      <c r="A49" s="142" t="s">
        <v>166</v>
      </c>
      <c r="B49" s="102"/>
      <c r="C49" s="472" t="s">
        <v>167</v>
      </c>
      <c r="D49" s="464"/>
      <c r="E49" s="71">
        <f>E50+E51</f>
        <v>0</v>
      </c>
    </row>
    <row r="50" spans="1:5" ht="19.5" customHeight="1" hidden="1">
      <c r="A50" s="143"/>
      <c r="B50" s="101" t="s">
        <v>168</v>
      </c>
      <c r="C50" s="433" t="s">
        <v>169</v>
      </c>
      <c r="D50" s="429"/>
      <c r="E50" s="70"/>
    </row>
    <row r="51" spans="1:5" ht="19.5" customHeight="1" hidden="1">
      <c r="A51" s="143"/>
      <c r="B51" s="101" t="s">
        <v>170</v>
      </c>
      <c r="C51" s="433" t="s">
        <v>114</v>
      </c>
      <c r="D51" s="429"/>
      <c r="E51" s="70">
        <f>E52+E55</f>
        <v>0</v>
      </c>
    </row>
    <row r="52" spans="1:5" ht="19.5" customHeight="1" hidden="1">
      <c r="A52" s="467"/>
      <c r="B52" s="468"/>
      <c r="C52" s="433" t="s">
        <v>109</v>
      </c>
      <c r="D52" s="429"/>
      <c r="E52" s="70">
        <f>E53+E54</f>
        <v>0</v>
      </c>
    </row>
    <row r="53" spans="1:5" ht="19.5" customHeight="1" hidden="1">
      <c r="A53" s="479"/>
      <c r="B53" s="480"/>
      <c r="C53" s="481"/>
      <c r="D53" s="129" t="s">
        <v>172</v>
      </c>
      <c r="E53" s="241"/>
    </row>
    <row r="54" spans="1:5" ht="19.5" customHeight="1" hidden="1">
      <c r="A54" s="479"/>
      <c r="B54" s="480"/>
      <c r="C54" s="481"/>
      <c r="D54" s="129" t="s">
        <v>173</v>
      </c>
      <c r="E54" s="241"/>
    </row>
    <row r="55" spans="1:5" ht="19.5" customHeight="1" hidden="1">
      <c r="A55" s="467"/>
      <c r="B55" s="468"/>
      <c r="C55" s="482" t="s">
        <v>171</v>
      </c>
      <c r="D55" s="482"/>
      <c r="E55" s="70">
        <f>E56+E57</f>
        <v>0</v>
      </c>
    </row>
    <row r="56" spans="1:5" ht="19.5" customHeight="1" hidden="1">
      <c r="A56" s="479"/>
      <c r="B56" s="480"/>
      <c r="C56" s="481"/>
      <c r="D56" s="129" t="s">
        <v>172</v>
      </c>
      <c r="E56" s="126"/>
    </row>
    <row r="57" spans="1:5" ht="19.5" customHeight="1" hidden="1" thickBot="1">
      <c r="A57" s="483"/>
      <c r="B57" s="484"/>
      <c r="C57" s="485"/>
      <c r="D57" s="129" t="s">
        <v>173</v>
      </c>
      <c r="E57" s="128"/>
    </row>
    <row r="58" spans="1:5" ht="19.5" customHeight="1" thickBot="1">
      <c r="A58" s="474" t="s">
        <v>175</v>
      </c>
      <c r="B58" s="475"/>
      <c r="C58" s="475"/>
      <c r="D58" s="476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77" t="s">
        <v>80</v>
      </c>
      <c r="B61" s="478"/>
      <c r="C61" s="478"/>
      <c r="D61" s="478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50:D50"/>
    <mergeCell ref="C51:D51"/>
    <mergeCell ref="A52:B52"/>
    <mergeCell ref="C52:D52"/>
    <mergeCell ref="C46:D46"/>
    <mergeCell ref="A48:D48"/>
    <mergeCell ref="C49:D49"/>
    <mergeCell ref="C47:D47"/>
    <mergeCell ref="C45:D45"/>
    <mergeCell ref="C44:D44"/>
    <mergeCell ref="C40:D40"/>
    <mergeCell ref="C41:D41"/>
    <mergeCell ref="C42:D42"/>
    <mergeCell ref="C43:D43"/>
    <mergeCell ref="C21:D21"/>
    <mergeCell ref="A24:D24"/>
    <mergeCell ref="A38:E38"/>
    <mergeCell ref="A39:E39"/>
    <mergeCell ref="C16:D16"/>
    <mergeCell ref="C18:D18"/>
    <mergeCell ref="C19:D19"/>
    <mergeCell ref="C20:D20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2/2017. (II.24.)önkormányzati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8"/>
      <c r="B2" s="487"/>
      <c r="C2" s="487"/>
      <c r="D2" s="487"/>
      <c r="E2" s="487"/>
      <c r="F2" s="487"/>
      <c r="G2" s="487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3" t="s">
        <v>0</v>
      </c>
      <c r="B10" s="495" t="s">
        <v>36</v>
      </c>
      <c r="C10" s="496" t="s">
        <v>37</v>
      </c>
      <c r="D10" s="489" t="s">
        <v>38</v>
      </c>
      <c r="E10" s="489" t="s">
        <v>39</v>
      </c>
      <c r="F10" s="489" t="s">
        <v>40</v>
      </c>
      <c r="G10" s="491" t="s">
        <v>41</v>
      </c>
    </row>
    <row r="11" spans="1:7" ht="22.5" customHeight="1" thickBot="1">
      <c r="A11" s="494"/>
      <c r="B11" s="405"/>
      <c r="C11" s="497"/>
      <c r="D11" s="490"/>
      <c r="E11" s="490"/>
      <c r="F11" s="490"/>
      <c r="G11" s="492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7"/>
      <c r="D23" s="487"/>
      <c r="E23" s="487"/>
      <c r="F23" s="487"/>
    </row>
    <row r="24" spans="3:6" ht="12.75">
      <c r="C24" s="487"/>
      <c r="D24" s="487"/>
      <c r="E24" s="487"/>
      <c r="F24" s="487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2/2017. (.II.24..)önkormányzati rendelethez 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8"/>
      <c r="B2" s="487"/>
      <c r="C2" s="487"/>
      <c r="D2" s="487"/>
      <c r="E2" s="487"/>
    </row>
    <row r="4" ht="13.5" thickBot="1"/>
    <row r="5" spans="1:5" s="2" customFormat="1" ht="19.5" customHeight="1">
      <c r="A5" s="402" t="s">
        <v>115</v>
      </c>
      <c r="B5" s="404" t="s">
        <v>116</v>
      </c>
      <c r="C5" s="503" t="s">
        <v>122</v>
      </c>
      <c r="D5" s="504" t="s">
        <v>123</v>
      </c>
      <c r="E5" s="505" t="s">
        <v>41</v>
      </c>
    </row>
    <row r="6" spans="1:5" ht="22.5" customHeight="1" thickBot="1">
      <c r="A6" s="403"/>
      <c r="B6" s="405"/>
      <c r="C6" s="497"/>
      <c r="D6" s="490"/>
      <c r="E6" s="506"/>
    </row>
    <row r="7" spans="1:5" ht="15" customHeight="1">
      <c r="A7" s="498" t="s">
        <v>117</v>
      </c>
      <c r="B7" s="24" t="s">
        <v>118</v>
      </c>
      <c r="C7" s="19"/>
      <c r="D7" s="19"/>
      <c r="E7" s="90">
        <f>C7+D7</f>
        <v>0</v>
      </c>
    </row>
    <row r="8" spans="1:5" ht="15" customHeight="1">
      <c r="A8" s="499"/>
      <c r="B8" s="86" t="s">
        <v>119</v>
      </c>
      <c r="C8" s="13"/>
      <c r="D8" s="13"/>
      <c r="E8" s="91">
        <f aca="true" t="shared" si="0" ref="E8:E20">C8+D8</f>
        <v>0</v>
      </c>
    </row>
    <row r="9" spans="1:5" ht="15" customHeight="1">
      <c r="A9" s="500"/>
      <c r="B9" s="22" t="s">
        <v>120</v>
      </c>
      <c r="C9" s="14"/>
      <c r="D9" s="14"/>
      <c r="E9" s="91">
        <f t="shared" si="0"/>
        <v>0</v>
      </c>
    </row>
    <row r="10" spans="1:5" ht="15" customHeight="1">
      <c r="A10" s="500"/>
      <c r="B10" s="89" t="s">
        <v>121</v>
      </c>
      <c r="C10" s="15"/>
      <c r="D10" s="15"/>
      <c r="E10" s="99">
        <f t="shared" si="0"/>
        <v>0</v>
      </c>
    </row>
    <row r="11" spans="1:5" ht="15" customHeight="1" thickBot="1">
      <c r="A11" s="501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498" t="s">
        <v>363</v>
      </c>
      <c r="B12" s="24" t="s">
        <v>118</v>
      </c>
      <c r="C12" s="19"/>
      <c r="D12" s="19"/>
      <c r="E12" s="90"/>
    </row>
    <row r="13" spans="1:5" ht="15" customHeight="1">
      <c r="A13" s="500"/>
      <c r="B13" s="86" t="s">
        <v>119</v>
      </c>
      <c r="C13" s="14"/>
      <c r="D13" s="14"/>
      <c r="E13" s="91">
        <f t="shared" si="0"/>
        <v>0</v>
      </c>
    </row>
    <row r="14" spans="1:5" ht="15" customHeight="1">
      <c r="A14" s="500"/>
      <c r="B14" s="22" t="s">
        <v>120</v>
      </c>
      <c r="C14" s="14"/>
      <c r="D14" s="14"/>
      <c r="E14" s="91">
        <f t="shared" si="0"/>
        <v>0</v>
      </c>
    </row>
    <row r="15" spans="1:5" ht="15" customHeight="1">
      <c r="A15" s="500"/>
      <c r="B15" s="89" t="s">
        <v>121</v>
      </c>
      <c r="C15" s="15"/>
      <c r="D15" s="15"/>
      <c r="E15" s="99">
        <f t="shared" si="0"/>
        <v>0</v>
      </c>
    </row>
    <row r="16" spans="1:5" ht="15" customHeight="1" thickBot="1">
      <c r="A16" s="501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499" t="s">
        <v>395</v>
      </c>
      <c r="B17" s="86" t="s">
        <v>118</v>
      </c>
      <c r="C17" s="13"/>
      <c r="D17" s="13"/>
      <c r="E17" s="93">
        <v>0</v>
      </c>
    </row>
    <row r="18" spans="1:5" ht="15" customHeight="1">
      <c r="A18" s="500"/>
      <c r="B18" s="86" t="s">
        <v>119</v>
      </c>
      <c r="C18" s="14"/>
      <c r="D18" s="14"/>
      <c r="E18" s="91">
        <f t="shared" si="0"/>
        <v>0</v>
      </c>
    </row>
    <row r="19" spans="1:5" ht="15" customHeight="1">
      <c r="A19" s="500"/>
      <c r="B19" s="22" t="s">
        <v>120</v>
      </c>
      <c r="C19" s="14"/>
      <c r="D19" s="14"/>
      <c r="E19" s="91">
        <f t="shared" si="0"/>
        <v>0</v>
      </c>
    </row>
    <row r="20" spans="1:5" ht="15" customHeight="1">
      <c r="A20" s="500"/>
      <c r="B20" s="22" t="s">
        <v>121</v>
      </c>
      <c r="C20" s="14"/>
      <c r="D20" s="14"/>
      <c r="E20" s="91">
        <f t="shared" si="0"/>
        <v>0</v>
      </c>
    </row>
    <row r="21" spans="1:5" ht="15" customHeight="1" thickBot="1">
      <c r="A21" s="502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7"/>
      <c r="D27" s="487"/>
      <c r="E27" s="487"/>
    </row>
    <row r="28" spans="3:5" ht="12.75">
      <c r="C28" s="487"/>
      <c r="D28" s="487"/>
      <c r="E28" s="487"/>
    </row>
    <row r="37" ht="12.75">
      <c r="B37" s="98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view="pageLayout" workbookViewId="0" topLeftCell="B1">
      <selection activeCell="E24" sqref="E24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9" t="s">
        <v>396</v>
      </c>
      <c r="B1" s="511" t="s">
        <v>25</v>
      </c>
      <c r="C1" s="507" t="s">
        <v>394</v>
      </c>
      <c r="D1" s="507"/>
      <c r="E1" s="507"/>
      <c r="F1" s="507" t="s">
        <v>172</v>
      </c>
      <c r="G1" s="507"/>
      <c r="H1" s="507"/>
      <c r="I1" s="507" t="s">
        <v>173</v>
      </c>
      <c r="J1" s="507"/>
      <c r="K1" s="508"/>
    </row>
    <row r="2" spans="1:11" ht="27.75" customHeight="1" thickBot="1">
      <c r="A2" s="510"/>
      <c r="B2" s="512"/>
      <c r="C2" s="289" t="s">
        <v>363</v>
      </c>
      <c r="D2" s="289" t="s">
        <v>395</v>
      </c>
      <c r="E2" s="289" t="s">
        <v>404</v>
      </c>
      <c r="F2" s="289" t="s">
        <v>363</v>
      </c>
      <c r="G2" s="289" t="s">
        <v>395</v>
      </c>
      <c r="H2" s="289" t="s">
        <v>404</v>
      </c>
      <c r="I2" s="289" t="s">
        <v>363</v>
      </c>
      <c r="J2" s="289" t="s">
        <v>395</v>
      </c>
      <c r="K2" s="266" t="s">
        <v>404</v>
      </c>
    </row>
    <row r="3" spans="1:11" ht="12.75">
      <c r="A3" s="267" t="s">
        <v>3</v>
      </c>
      <c r="B3" s="6" t="s">
        <v>127</v>
      </c>
      <c r="C3" s="13">
        <v>13407205</v>
      </c>
      <c r="D3" s="13">
        <v>13680000</v>
      </c>
      <c r="E3" s="13">
        <v>14680000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365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366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367</v>
      </c>
      <c r="C6" s="257"/>
      <c r="D6" s="257"/>
      <c r="E6" s="257"/>
      <c r="F6" s="5"/>
      <c r="G6" s="5"/>
      <c r="H6" s="5"/>
      <c r="I6" s="5"/>
      <c r="J6" s="5"/>
      <c r="K6" s="270"/>
    </row>
    <row r="7" spans="1:11" ht="12.75">
      <c r="A7" s="272" t="s">
        <v>368</v>
      </c>
      <c r="B7" s="5" t="s">
        <v>369</v>
      </c>
      <c r="C7" s="14">
        <v>50000</v>
      </c>
      <c r="D7" s="14">
        <v>50000</v>
      </c>
      <c r="E7" s="14">
        <v>50000</v>
      </c>
      <c r="F7" s="5"/>
      <c r="G7" s="5"/>
      <c r="H7" s="5"/>
      <c r="I7" s="5"/>
      <c r="J7" s="5"/>
      <c r="K7" s="270"/>
    </row>
    <row r="8" spans="1:11" ht="12.75">
      <c r="A8" s="272" t="s">
        <v>370</v>
      </c>
      <c r="B8" s="5" t="s">
        <v>371</v>
      </c>
      <c r="C8" s="14"/>
      <c r="D8" s="14"/>
      <c r="E8" s="14"/>
      <c r="F8" s="5"/>
      <c r="G8" s="5"/>
      <c r="H8" s="5"/>
      <c r="I8" s="5"/>
      <c r="J8" s="5"/>
      <c r="K8" s="270"/>
    </row>
    <row r="9" spans="1:11" ht="12.75">
      <c r="A9" s="272" t="s">
        <v>372</v>
      </c>
      <c r="B9" s="5" t="s">
        <v>373</v>
      </c>
      <c r="C9" s="14"/>
      <c r="D9" s="14"/>
      <c r="E9" s="14"/>
      <c r="F9" s="5"/>
      <c r="G9" s="5"/>
      <c r="H9" s="5"/>
      <c r="I9" s="5"/>
      <c r="J9" s="5"/>
      <c r="K9" s="270"/>
    </row>
    <row r="10" spans="1:11" ht="12.75">
      <c r="A10" s="272" t="s">
        <v>374</v>
      </c>
      <c r="B10" s="5" t="s">
        <v>375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376</v>
      </c>
      <c r="B11" s="5" t="s">
        <v>377</v>
      </c>
      <c r="C11" s="14">
        <v>300000</v>
      </c>
      <c r="D11" s="14">
        <v>300000</v>
      </c>
      <c r="E11" s="14">
        <v>300000</v>
      </c>
      <c r="F11" s="5"/>
      <c r="G11" s="5"/>
      <c r="H11" s="5"/>
      <c r="I11" s="5"/>
      <c r="J11" s="5"/>
      <c r="K11" s="270"/>
    </row>
    <row r="12" spans="1:11" ht="12.75">
      <c r="A12" s="272" t="s">
        <v>378</v>
      </c>
      <c r="B12" s="5" t="s">
        <v>379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 t="s">
        <v>380</v>
      </c>
      <c r="B13" s="5" t="s">
        <v>253</v>
      </c>
      <c r="C13" s="14"/>
      <c r="D13" s="14"/>
      <c r="E13" s="14"/>
      <c r="F13" s="5"/>
      <c r="G13" s="5"/>
      <c r="H13" s="5"/>
      <c r="I13" s="5"/>
      <c r="J13" s="5"/>
      <c r="K13" s="270"/>
    </row>
    <row r="14" spans="1:11" ht="12.75">
      <c r="A14" s="272" t="s">
        <v>7</v>
      </c>
      <c r="B14" s="5" t="s">
        <v>381</v>
      </c>
      <c r="C14" s="14">
        <v>6000000</v>
      </c>
      <c r="D14" s="14">
        <v>5800000</v>
      </c>
      <c r="E14" s="14">
        <v>5500000</v>
      </c>
      <c r="F14" s="5"/>
      <c r="G14" s="5"/>
      <c r="H14" s="5"/>
      <c r="I14" s="5"/>
      <c r="J14" s="5"/>
      <c r="K14" s="270"/>
    </row>
    <row r="15" spans="1:11" ht="12.75">
      <c r="A15" s="272" t="s">
        <v>8</v>
      </c>
      <c r="B15" s="5" t="s">
        <v>142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9</v>
      </c>
      <c r="B16" s="5" t="s">
        <v>144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10</v>
      </c>
      <c r="B17" s="5" t="s">
        <v>146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/>
      <c r="B18" s="5" t="s">
        <v>442</v>
      </c>
      <c r="C18" s="14">
        <v>536288</v>
      </c>
      <c r="D18" s="14"/>
      <c r="E18" s="14"/>
      <c r="F18" s="5"/>
      <c r="G18" s="5"/>
      <c r="H18" s="5"/>
      <c r="I18" s="5"/>
      <c r="J18" s="5"/>
      <c r="K18" s="270"/>
    </row>
    <row r="19" spans="1:11" ht="15">
      <c r="A19" s="273" t="s">
        <v>11</v>
      </c>
      <c r="B19" s="255" t="s">
        <v>382</v>
      </c>
      <c r="C19" s="258">
        <v>20293493</v>
      </c>
      <c r="D19" s="258">
        <f>SUM(D3:D17)</f>
        <v>19830000</v>
      </c>
      <c r="E19" s="258">
        <f>SUM(E3:E17)</f>
        <v>20530000</v>
      </c>
      <c r="F19" s="5"/>
      <c r="G19" s="5"/>
      <c r="H19" s="5"/>
      <c r="I19" s="5"/>
      <c r="J19" s="5"/>
      <c r="K19" s="270"/>
    </row>
    <row r="20" spans="1:11" ht="15">
      <c r="A20" s="273" t="s">
        <v>12</v>
      </c>
      <c r="B20" s="255" t="s">
        <v>383</v>
      </c>
      <c r="C20" s="258"/>
      <c r="D20" s="258"/>
      <c r="E20" s="258"/>
      <c r="F20" s="258"/>
      <c r="G20" s="258"/>
      <c r="H20" s="258"/>
      <c r="I20" s="258"/>
      <c r="J20" s="258"/>
      <c r="K20" s="274"/>
    </row>
    <row r="21" spans="1:11" ht="27.75" customHeight="1">
      <c r="A21" s="275" t="s">
        <v>13</v>
      </c>
      <c r="B21" s="259" t="s">
        <v>384</v>
      </c>
      <c r="C21" s="265">
        <v>20293493</v>
      </c>
      <c r="D21" s="265">
        <f>SUM(D19:D20)</f>
        <v>19830000</v>
      </c>
      <c r="E21" s="265">
        <f>SUM(E19:E20)</f>
        <v>20530000</v>
      </c>
      <c r="F21" s="265">
        <f aca="true" t="shared" si="0" ref="F21:K21">SUM(F20)</f>
        <v>0</v>
      </c>
      <c r="G21" s="265">
        <f t="shared" si="0"/>
        <v>0</v>
      </c>
      <c r="H21" s="265">
        <f t="shared" si="0"/>
        <v>0</v>
      </c>
      <c r="I21" s="265">
        <f t="shared" si="0"/>
        <v>0</v>
      </c>
      <c r="J21" s="265">
        <f t="shared" si="0"/>
        <v>0</v>
      </c>
      <c r="K21" s="276">
        <f t="shared" si="0"/>
        <v>0</v>
      </c>
    </row>
    <row r="22" spans="1:11" s="261" customFormat="1" ht="27.75" customHeight="1">
      <c r="A22" s="277" t="s">
        <v>364</v>
      </c>
      <c r="B22" s="260" t="s">
        <v>385</v>
      </c>
      <c r="C22" s="262"/>
      <c r="D22" s="263"/>
      <c r="E22" s="263"/>
      <c r="F22" s="264"/>
      <c r="G22" s="264"/>
      <c r="H22" s="264"/>
      <c r="I22" s="264"/>
      <c r="J22" s="264"/>
      <c r="K22" s="278"/>
    </row>
    <row r="23" spans="1:11" ht="15">
      <c r="A23" s="279" t="s">
        <v>3</v>
      </c>
      <c r="B23" s="255" t="s">
        <v>386</v>
      </c>
      <c r="C23" s="14">
        <v>20293493</v>
      </c>
      <c r="D23" s="14">
        <v>19830000</v>
      </c>
      <c r="E23" s="14">
        <v>20530000</v>
      </c>
      <c r="F23" s="14"/>
      <c r="G23" s="14"/>
      <c r="H23" s="14"/>
      <c r="I23" s="14"/>
      <c r="J23" s="14"/>
      <c r="K23" s="91"/>
    </row>
    <row r="24" spans="1:11" ht="15">
      <c r="A24" s="279" t="s">
        <v>4</v>
      </c>
      <c r="B24" s="255" t="s">
        <v>387</v>
      </c>
      <c r="C24" s="14"/>
      <c r="D24" s="14"/>
      <c r="E24" s="14"/>
      <c r="F24" s="14"/>
      <c r="G24" s="14"/>
      <c r="H24" s="14"/>
      <c r="I24" s="14"/>
      <c r="J24" s="14"/>
      <c r="K24" s="91"/>
    </row>
    <row r="25" spans="1:11" ht="12.75">
      <c r="A25" s="272" t="s">
        <v>388</v>
      </c>
      <c r="B25" s="5" t="s">
        <v>163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389</v>
      </c>
      <c r="B26" s="5" t="s">
        <v>74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390</v>
      </c>
      <c r="B27" s="5" t="s">
        <v>391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5">
      <c r="A28" s="273" t="s">
        <v>5</v>
      </c>
      <c r="B28" s="255" t="s">
        <v>392</v>
      </c>
      <c r="C28" s="258">
        <f aca="true" t="shared" si="1" ref="C28:K28">SUM(C23:C27)</f>
        <v>20293493</v>
      </c>
      <c r="D28" s="258">
        <f t="shared" si="1"/>
        <v>19830000</v>
      </c>
      <c r="E28" s="258">
        <f t="shared" si="1"/>
        <v>20530000</v>
      </c>
      <c r="F28" s="258">
        <f t="shared" si="1"/>
        <v>0</v>
      </c>
      <c r="G28" s="258">
        <f t="shared" si="1"/>
        <v>0</v>
      </c>
      <c r="H28" s="258">
        <f t="shared" si="1"/>
        <v>0</v>
      </c>
      <c r="I28" s="258">
        <f t="shared" si="1"/>
        <v>0</v>
      </c>
      <c r="J28" s="258">
        <f t="shared" si="1"/>
        <v>0</v>
      </c>
      <c r="K28" s="274">
        <f t="shared" si="1"/>
        <v>0</v>
      </c>
    </row>
    <row r="29" spans="1:11" ht="15">
      <c r="A29" s="273" t="s">
        <v>6</v>
      </c>
      <c r="B29" s="255" t="s">
        <v>167</v>
      </c>
      <c r="C29" s="258"/>
      <c r="D29" s="258"/>
      <c r="E29" s="258"/>
      <c r="F29" s="258"/>
      <c r="G29" s="258"/>
      <c r="H29" s="258"/>
      <c r="I29" s="258"/>
      <c r="J29" s="258"/>
      <c r="K29" s="274"/>
    </row>
    <row r="30" spans="1:11" ht="27.75" customHeight="1" thickBot="1">
      <c r="A30" s="280" t="s">
        <v>7</v>
      </c>
      <c r="B30" s="281" t="s">
        <v>393</v>
      </c>
      <c r="C30" s="282">
        <f aca="true" t="shared" si="2" ref="C30:K30">SUM(C28:C29)</f>
        <v>20293493</v>
      </c>
      <c r="D30" s="282">
        <f t="shared" si="2"/>
        <v>19830000</v>
      </c>
      <c r="E30" s="282">
        <f t="shared" si="2"/>
        <v>20530000</v>
      </c>
      <c r="F30" s="282">
        <f t="shared" si="2"/>
        <v>0</v>
      </c>
      <c r="G30" s="282">
        <f t="shared" si="2"/>
        <v>0</v>
      </c>
      <c r="H30" s="282">
        <f t="shared" si="2"/>
        <v>0</v>
      </c>
      <c r="I30" s="282">
        <f t="shared" si="2"/>
        <v>0</v>
      </c>
      <c r="J30" s="282">
        <f t="shared" si="2"/>
        <v>0</v>
      </c>
      <c r="K30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2./2017. (II.24..) önkormányzati rendelethez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A1">
      <selection activeCell="C4" sqref="C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3" t="s">
        <v>0</v>
      </c>
      <c r="B1" s="513" t="s">
        <v>52</v>
      </c>
      <c r="C1" s="514" t="s">
        <v>399</v>
      </c>
      <c r="D1" s="515"/>
      <c r="E1" s="516"/>
    </row>
    <row r="2" spans="1:5" ht="51" customHeight="1" thickBot="1">
      <c r="A2" s="405"/>
      <c r="B2" s="405"/>
      <c r="C2" s="147" t="s">
        <v>402</v>
      </c>
      <c r="D2" s="147" t="s">
        <v>400</v>
      </c>
      <c r="E2" s="147" t="s">
        <v>41</v>
      </c>
    </row>
    <row r="3" spans="1:5" ht="27.75" customHeight="1">
      <c r="A3" s="6" t="s">
        <v>3</v>
      </c>
      <c r="B3" s="288" t="s">
        <v>401</v>
      </c>
      <c r="C3" s="13">
        <v>4681613</v>
      </c>
      <c r="D3" s="13"/>
      <c r="E3" s="13">
        <f aca="true" t="shared" si="0" ref="E3:E9">C3+D3</f>
        <v>4681613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4681613</v>
      </c>
      <c r="D10" s="287">
        <f>SUM(D3:D9)</f>
        <v>0</v>
      </c>
      <c r="E10" s="287">
        <f>SUM(E3:E9)</f>
        <v>4681613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2/2017. (.II.24.)önkormányzati rendelethez 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3"/>
  <sheetViews>
    <sheetView tabSelected="1" view="pageLayout" zoomScaleNormal="120" workbookViewId="0" topLeftCell="A40">
      <selection activeCell="C63" sqref="C63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78" t="s">
        <v>83</v>
      </c>
      <c r="B1" s="378"/>
      <c r="C1" s="378"/>
    </row>
    <row r="2" spans="1:3" ht="13.5" thickBot="1">
      <c r="A2" s="385"/>
      <c r="B2" s="385"/>
      <c r="C2" s="194"/>
    </row>
    <row r="3" spans="1:6" ht="27.75" customHeight="1">
      <c r="A3" s="379" t="s">
        <v>317</v>
      </c>
      <c r="B3" s="381" t="s">
        <v>84</v>
      </c>
      <c r="C3" s="372" t="s">
        <v>458</v>
      </c>
      <c r="D3" s="374" t="s">
        <v>422</v>
      </c>
      <c r="E3" s="370" t="s">
        <v>423</v>
      </c>
      <c r="F3" s="370" t="s">
        <v>173</v>
      </c>
    </row>
    <row r="4" spans="1:6" ht="27.75" customHeight="1" thickBot="1">
      <c r="A4" s="380"/>
      <c r="B4" s="382"/>
      <c r="C4" s="373"/>
      <c r="D4" s="375"/>
      <c r="E4" s="371"/>
      <c r="F4" s="371"/>
    </row>
    <row r="5" spans="1:6" ht="13.5" thickBot="1">
      <c r="A5" s="189">
        <v>1</v>
      </c>
      <c r="B5" s="190">
        <v>2</v>
      </c>
      <c r="C5" s="352">
        <v>3</v>
      </c>
      <c r="D5" s="376"/>
      <c r="E5" s="377"/>
      <c r="F5" s="377"/>
    </row>
    <row r="6" spans="1:6" ht="12.75" customHeight="1" thickBot="1">
      <c r="A6" s="191" t="s">
        <v>124</v>
      </c>
      <c r="B6" s="192" t="s">
        <v>231</v>
      </c>
      <c r="C6" s="218">
        <f>SUM(C7:C12)</f>
        <v>25533917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461</v>
      </c>
      <c r="B7" s="31" t="s">
        <v>127</v>
      </c>
      <c r="C7" s="353">
        <v>8609384</v>
      </c>
    </row>
    <row r="8" spans="1:3" ht="12.75" customHeight="1">
      <c r="A8" s="60" t="s">
        <v>462</v>
      </c>
      <c r="B8" s="32" t="s">
        <v>232</v>
      </c>
      <c r="C8" s="353">
        <f>SUM(D8:F8)</f>
        <v>0</v>
      </c>
    </row>
    <row r="9" spans="1:3" ht="12.75" customHeight="1">
      <c r="A9" s="60" t="s">
        <v>463</v>
      </c>
      <c r="B9" s="32" t="s">
        <v>233</v>
      </c>
      <c r="C9" s="353">
        <v>4783239</v>
      </c>
    </row>
    <row r="10" spans="1:3" ht="12.75" customHeight="1">
      <c r="A10" s="60" t="s">
        <v>464</v>
      </c>
      <c r="B10" s="32" t="s">
        <v>234</v>
      </c>
      <c r="C10" s="353">
        <v>1800000</v>
      </c>
    </row>
    <row r="11" spans="1:3" ht="12.75" customHeight="1">
      <c r="A11" s="62" t="s">
        <v>454</v>
      </c>
      <c r="B11" s="32" t="s">
        <v>455</v>
      </c>
      <c r="C11" s="353">
        <v>1166138</v>
      </c>
    </row>
    <row r="12" spans="1:3" ht="12.75" customHeight="1" thickBot="1">
      <c r="A12" s="60" t="s">
        <v>128</v>
      </c>
      <c r="B12" s="32" t="s">
        <v>129</v>
      </c>
      <c r="C12" s="353">
        <v>9175156</v>
      </c>
    </row>
    <row r="13" spans="1:6" ht="12.75" customHeight="1" thickBot="1">
      <c r="A13" s="54" t="s">
        <v>130</v>
      </c>
      <c r="B13" s="36" t="s">
        <v>235</v>
      </c>
      <c r="C13" s="219">
        <f>SUM(C14:C18)</f>
        <v>1784184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236</v>
      </c>
      <c r="B14" s="31" t="s">
        <v>237</v>
      </c>
      <c r="C14" s="353">
        <v>1784184</v>
      </c>
    </row>
    <row r="15" spans="1:3" ht="12.75" customHeight="1">
      <c r="A15" s="63" t="s">
        <v>238</v>
      </c>
      <c r="B15" s="33" t="s">
        <v>239</v>
      </c>
      <c r="C15" s="353">
        <f>SUM(D15:F15)</f>
        <v>0</v>
      </c>
    </row>
    <row r="16" spans="1:3" ht="12.75" customHeight="1">
      <c r="A16" s="60" t="s">
        <v>240</v>
      </c>
      <c r="B16" s="32" t="s">
        <v>241</v>
      </c>
      <c r="C16" s="353">
        <f>SUM(D16:F16)</f>
        <v>0</v>
      </c>
    </row>
    <row r="17" spans="1:3" ht="12.75" customHeight="1">
      <c r="A17" s="60" t="s">
        <v>242</v>
      </c>
      <c r="B17" s="32" t="s">
        <v>243</v>
      </c>
      <c r="C17" s="353">
        <f>SUM(D17:F17)</f>
        <v>0</v>
      </c>
    </row>
    <row r="18" spans="1:3" ht="12.75" customHeight="1" thickBot="1">
      <c r="A18" s="64" t="s">
        <v>244</v>
      </c>
      <c r="B18" s="203" t="s">
        <v>245</v>
      </c>
      <c r="C18" s="353"/>
    </row>
    <row r="19" spans="1:6" s="12" customFormat="1" ht="12.75" customHeight="1" thickBot="1">
      <c r="A19" s="204" t="s">
        <v>132</v>
      </c>
      <c r="B19" s="36" t="s">
        <v>55</v>
      </c>
      <c r="C19" s="219">
        <f>C20+C21+C22+C23+C24+C27</f>
        <v>524892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133</v>
      </c>
      <c r="B20" s="33" t="s">
        <v>134</v>
      </c>
      <c r="C20" s="353">
        <f>SUM(D20:F20)</f>
        <v>0</v>
      </c>
    </row>
    <row r="21" spans="1:3" ht="12.75" customHeight="1">
      <c r="A21" s="60" t="s">
        <v>246</v>
      </c>
      <c r="B21" s="32" t="s">
        <v>247</v>
      </c>
      <c r="C21" s="353">
        <f>SUM(D21:F21)</f>
        <v>0</v>
      </c>
    </row>
    <row r="22" spans="1:3" ht="12.75" customHeight="1">
      <c r="A22" s="64" t="s">
        <v>248</v>
      </c>
      <c r="B22" s="203" t="s">
        <v>249</v>
      </c>
      <c r="C22" s="353">
        <f>SUM(D22:F22)</f>
        <v>0</v>
      </c>
    </row>
    <row r="23" spans="1:3" s="81" customFormat="1" ht="12.75" customHeight="1">
      <c r="A23" s="205" t="s">
        <v>135</v>
      </c>
      <c r="B23" s="32" t="s">
        <v>136</v>
      </c>
      <c r="C23" s="353">
        <v>39671</v>
      </c>
    </row>
    <row r="24" spans="1:6" s="81" customFormat="1" ht="12.75" customHeight="1">
      <c r="A24" s="63" t="s">
        <v>137</v>
      </c>
      <c r="B24" s="33" t="s">
        <v>138</v>
      </c>
      <c r="C24" s="220">
        <v>481833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435</v>
      </c>
      <c r="B25" s="207" t="s">
        <v>250</v>
      </c>
      <c r="C25" s="353">
        <f>SUM(D25:F25)</f>
        <v>0</v>
      </c>
    </row>
    <row r="26" spans="1:3" ht="12.75" customHeight="1">
      <c r="A26" s="206" t="s">
        <v>434</v>
      </c>
      <c r="B26" s="207" t="s">
        <v>251</v>
      </c>
      <c r="C26" s="353">
        <v>481383</v>
      </c>
    </row>
    <row r="27" spans="1:3" ht="12.75" customHeight="1" thickBot="1">
      <c r="A27" s="64" t="s">
        <v>252</v>
      </c>
      <c r="B27" s="203" t="s">
        <v>253</v>
      </c>
      <c r="C27" s="353">
        <v>3388</v>
      </c>
    </row>
    <row r="28" spans="1:6" ht="12.75" customHeight="1" thickBot="1">
      <c r="A28" s="204" t="s">
        <v>139</v>
      </c>
      <c r="B28" s="36" t="s">
        <v>140</v>
      </c>
      <c r="C28" s="219">
        <f>SUM(C29:C39)</f>
        <v>561455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254</v>
      </c>
      <c r="B29" s="33" t="s">
        <v>255</v>
      </c>
      <c r="C29" s="353">
        <v>128110</v>
      </c>
    </row>
    <row r="30" spans="1:3" s="81" customFormat="1" ht="12.75" customHeight="1">
      <c r="A30" s="60" t="s">
        <v>256</v>
      </c>
      <c r="B30" s="33" t="s">
        <v>257</v>
      </c>
      <c r="C30" s="353">
        <v>135364</v>
      </c>
    </row>
    <row r="31" spans="1:3" s="81" customFormat="1" ht="12.75" customHeight="1">
      <c r="A31" s="60" t="s">
        <v>258</v>
      </c>
      <c r="B31" s="32" t="s">
        <v>259</v>
      </c>
      <c r="C31" s="353">
        <f aca="true" t="shared" si="0" ref="C31:C38">SUM(D31:F31)</f>
        <v>0</v>
      </c>
    </row>
    <row r="32" spans="1:3" s="81" customFormat="1" ht="12.75" customHeight="1">
      <c r="A32" s="60" t="s">
        <v>260</v>
      </c>
      <c r="B32" s="32" t="s">
        <v>261</v>
      </c>
      <c r="C32" s="353">
        <f t="shared" si="0"/>
        <v>0</v>
      </c>
    </row>
    <row r="33" spans="1:3" s="81" customFormat="1" ht="12.75" customHeight="1">
      <c r="A33" s="60" t="s">
        <v>262</v>
      </c>
      <c r="B33" s="32" t="s">
        <v>263</v>
      </c>
      <c r="C33" s="353">
        <f t="shared" si="0"/>
        <v>0</v>
      </c>
    </row>
    <row r="34" spans="1:3" s="81" customFormat="1" ht="12.75" customHeight="1">
      <c r="A34" s="60" t="s">
        <v>264</v>
      </c>
      <c r="B34" s="32" t="s">
        <v>265</v>
      </c>
      <c r="C34" s="353">
        <f t="shared" si="0"/>
        <v>0</v>
      </c>
    </row>
    <row r="35" spans="1:3" s="81" customFormat="1" ht="12.75" customHeight="1">
      <c r="A35" s="64" t="s">
        <v>266</v>
      </c>
      <c r="B35" s="203" t="s">
        <v>267</v>
      </c>
      <c r="C35" s="353">
        <f t="shared" si="0"/>
        <v>0</v>
      </c>
    </row>
    <row r="36" spans="1:3" s="81" customFormat="1" ht="12.75" customHeight="1">
      <c r="A36" s="208" t="s">
        <v>268</v>
      </c>
      <c r="B36" s="209" t="s">
        <v>269</v>
      </c>
      <c r="C36" s="353">
        <v>30615</v>
      </c>
    </row>
    <row r="37" spans="1:3" s="81" customFormat="1" ht="12.75" customHeight="1">
      <c r="A37" s="63" t="s">
        <v>270</v>
      </c>
      <c r="B37" s="33" t="s">
        <v>271</v>
      </c>
      <c r="C37" s="353">
        <f t="shared" si="0"/>
        <v>0</v>
      </c>
    </row>
    <row r="38" spans="1:3" s="81" customFormat="1" ht="12.75" customHeight="1">
      <c r="A38" s="62" t="s">
        <v>272</v>
      </c>
      <c r="B38" s="33" t="s">
        <v>273</v>
      </c>
      <c r="C38" s="353">
        <f t="shared" si="0"/>
        <v>0</v>
      </c>
    </row>
    <row r="39" spans="1:3" s="81" customFormat="1" ht="12.75" customHeight="1" thickBot="1">
      <c r="A39" s="64" t="s">
        <v>274</v>
      </c>
      <c r="B39" s="221" t="s">
        <v>275</v>
      </c>
      <c r="C39" s="353">
        <v>267366</v>
      </c>
    </row>
    <row r="40" spans="1:6" ht="12.75" customHeight="1" thickBot="1">
      <c r="A40" s="54" t="s">
        <v>141</v>
      </c>
      <c r="B40" s="36" t="s">
        <v>142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276</v>
      </c>
      <c r="B41" s="33" t="s">
        <v>277</v>
      </c>
      <c r="C41" s="353">
        <f>SUM(D41:F41)</f>
        <v>0</v>
      </c>
    </row>
    <row r="42" spans="1:3" ht="12.75" customHeight="1">
      <c r="A42" s="60" t="s">
        <v>278</v>
      </c>
      <c r="B42" s="32" t="s">
        <v>279</v>
      </c>
      <c r="C42" s="353">
        <f>SUM(D42:F42)</f>
        <v>0</v>
      </c>
    </row>
    <row r="43" spans="1:3" ht="12.75" customHeight="1">
      <c r="A43" s="205" t="s">
        <v>280</v>
      </c>
      <c r="B43" s="32" t="s">
        <v>281</v>
      </c>
      <c r="C43" s="353">
        <f>SUM(D43:F43)</f>
        <v>0</v>
      </c>
    </row>
    <row r="44" spans="1:3" ht="12.75" customHeight="1">
      <c r="A44" s="205" t="s">
        <v>282</v>
      </c>
      <c r="B44" s="32" t="s">
        <v>283</v>
      </c>
      <c r="C44" s="353">
        <f>SUM(D44:F44)</f>
        <v>0</v>
      </c>
    </row>
    <row r="45" spans="1:3" ht="12.75" customHeight="1" thickBot="1">
      <c r="A45" s="211" t="s">
        <v>284</v>
      </c>
      <c r="B45" s="212" t="s">
        <v>285</v>
      </c>
      <c r="C45" s="353">
        <f>SUM(D45:F45)</f>
        <v>0</v>
      </c>
    </row>
    <row r="46" spans="1:6" ht="12.75" customHeight="1" thickBot="1">
      <c r="A46" s="65" t="s">
        <v>143</v>
      </c>
      <c r="B46" s="34" t="s">
        <v>144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286</v>
      </c>
      <c r="B47" s="214" t="s">
        <v>287</v>
      </c>
      <c r="C47" s="353">
        <f>SUM(D47:F47)</f>
        <v>0</v>
      </c>
    </row>
    <row r="48" spans="1:3" ht="12.75" customHeight="1">
      <c r="A48" s="210" t="s">
        <v>288</v>
      </c>
      <c r="B48" s="209" t="s">
        <v>289</v>
      </c>
      <c r="C48" s="353">
        <f>SUM(D48:F48)</f>
        <v>0</v>
      </c>
    </row>
    <row r="49" spans="1:3" ht="12.75" customHeight="1">
      <c r="A49" s="60" t="s">
        <v>290</v>
      </c>
      <c r="B49" s="209" t="s">
        <v>291</v>
      </c>
      <c r="C49" s="353">
        <f>SUM(D49:F49)</f>
        <v>0</v>
      </c>
    </row>
    <row r="50" spans="1:3" ht="12.75" customHeight="1">
      <c r="A50" s="60" t="s">
        <v>292</v>
      </c>
      <c r="B50" s="209" t="s">
        <v>293</v>
      </c>
      <c r="C50" s="353">
        <f>SUM(D50:F50)</f>
        <v>0</v>
      </c>
    </row>
    <row r="51" spans="1:3" ht="12.75" customHeight="1" thickBot="1">
      <c r="A51" s="64" t="s">
        <v>294</v>
      </c>
      <c r="B51" s="203" t="s">
        <v>295</v>
      </c>
      <c r="C51" s="353">
        <f>SUM(D51:F51)</f>
        <v>0</v>
      </c>
    </row>
    <row r="52" spans="1:6" ht="12.75" customHeight="1" thickBot="1">
      <c r="A52" s="204" t="s">
        <v>145</v>
      </c>
      <c r="B52" s="36" t="s">
        <v>146</v>
      </c>
      <c r="C52" s="219">
        <v>174488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297</v>
      </c>
      <c r="B53" s="33" t="s">
        <v>298</v>
      </c>
      <c r="C53" s="353"/>
    </row>
    <row r="54" spans="1:3" ht="12.75" customHeight="1">
      <c r="A54" s="60" t="s">
        <v>299</v>
      </c>
      <c r="B54" s="209" t="s">
        <v>300</v>
      </c>
      <c r="C54" s="353">
        <f>SUM(D54:F54)</f>
        <v>0</v>
      </c>
    </row>
    <row r="55" spans="1:3" ht="12.75" customHeight="1">
      <c r="A55" s="60" t="s">
        <v>301</v>
      </c>
      <c r="B55" s="209" t="s">
        <v>302</v>
      </c>
      <c r="C55" s="353">
        <f>SUM(D55:F55)</f>
        <v>0</v>
      </c>
    </row>
    <row r="56" spans="1:3" ht="12.75" customHeight="1">
      <c r="A56" s="60" t="s">
        <v>296</v>
      </c>
      <c r="B56" s="209" t="s">
        <v>303</v>
      </c>
      <c r="C56" s="353"/>
    </row>
    <row r="57" spans="1:3" ht="12.75" customHeight="1" thickBot="1">
      <c r="A57" s="64" t="s">
        <v>304</v>
      </c>
      <c r="B57" s="203" t="s">
        <v>456</v>
      </c>
      <c r="C57" s="353">
        <v>174488</v>
      </c>
    </row>
    <row r="58" spans="1:6" ht="22.5" customHeight="1" thickBot="1">
      <c r="A58" s="215" t="s">
        <v>305</v>
      </c>
      <c r="B58" s="216" t="s">
        <v>306</v>
      </c>
      <c r="C58" s="222">
        <v>29731926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147</v>
      </c>
      <c r="B59" s="34" t="s">
        <v>149</v>
      </c>
      <c r="C59" s="219">
        <f>SUM(C60:C68)</f>
        <v>3964952</v>
      </c>
      <c r="D59" s="348">
        <f>SUM(D60:D68)</f>
        <v>0</v>
      </c>
      <c r="E59" s="196">
        <f>SUM(E60:E68)</f>
        <v>0</v>
      </c>
      <c r="F59" s="196">
        <f>SUM(F60:F68)</f>
        <v>0</v>
      </c>
    </row>
    <row r="60" spans="1:3" s="81" customFormat="1" ht="12.75" customHeight="1">
      <c r="A60" s="63" t="s">
        <v>307</v>
      </c>
      <c r="B60" s="214" t="s">
        <v>221</v>
      </c>
      <c r="C60" s="353">
        <v>0</v>
      </c>
    </row>
    <row r="61" spans="1:3" s="81" customFormat="1" ht="12.75" customHeight="1">
      <c r="A61" s="63" t="s">
        <v>308</v>
      </c>
      <c r="B61" s="214" t="s">
        <v>222</v>
      </c>
      <c r="C61" s="353">
        <f aca="true" t="shared" si="1" ref="C61:C68">SUM(D61:F61)</f>
        <v>0</v>
      </c>
    </row>
    <row r="62" spans="1:3" s="81" customFormat="1" ht="12.75" customHeight="1">
      <c r="A62" s="63" t="s">
        <v>150</v>
      </c>
      <c r="B62" s="214" t="s">
        <v>151</v>
      </c>
      <c r="C62" s="353">
        <v>3964952</v>
      </c>
    </row>
    <row r="63" spans="1:3" s="81" customFormat="1" ht="12.75" customHeight="1">
      <c r="A63" s="63" t="s">
        <v>152</v>
      </c>
      <c r="B63" s="214" t="s">
        <v>153</v>
      </c>
      <c r="C63" s="353" t="s">
        <v>443</v>
      </c>
    </row>
    <row r="64" spans="1:3" s="81" customFormat="1" ht="12.75" customHeight="1">
      <c r="A64" s="63" t="s">
        <v>309</v>
      </c>
      <c r="B64" s="214" t="s">
        <v>310</v>
      </c>
      <c r="C64" s="353">
        <f t="shared" si="1"/>
        <v>0</v>
      </c>
    </row>
    <row r="65" spans="1:3" s="81" customFormat="1" ht="12.75" customHeight="1">
      <c r="A65" s="63" t="s">
        <v>154</v>
      </c>
      <c r="B65" s="214" t="s">
        <v>155</v>
      </c>
      <c r="C65" s="353">
        <f t="shared" si="1"/>
        <v>0</v>
      </c>
    </row>
    <row r="66" spans="1:3" s="81" customFormat="1" ht="12.75" customHeight="1">
      <c r="A66" s="63" t="s">
        <v>311</v>
      </c>
      <c r="B66" s="214" t="s">
        <v>312</v>
      </c>
      <c r="C66" s="353">
        <f t="shared" si="1"/>
        <v>0</v>
      </c>
    </row>
    <row r="67" spans="1:3" s="81" customFormat="1" ht="12.75" customHeight="1">
      <c r="A67" s="63" t="s">
        <v>313</v>
      </c>
      <c r="B67" s="214" t="s">
        <v>314</v>
      </c>
      <c r="C67" s="353">
        <f t="shared" si="1"/>
        <v>0</v>
      </c>
    </row>
    <row r="68" spans="1:3" s="81" customFormat="1" ht="12.75" customHeight="1" thickBot="1">
      <c r="A68" s="63" t="s">
        <v>315</v>
      </c>
      <c r="B68" s="214" t="s">
        <v>223</v>
      </c>
      <c r="C68" s="353">
        <f t="shared" si="1"/>
        <v>0</v>
      </c>
    </row>
    <row r="69" spans="1:6" s="81" customFormat="1" ht="22.5" customHeight="1" thickBot="1">
      <c r="A69" s="224" t="s">
        <v>316</v>
      </c>
      <c r="B69" s="225" t="s">
        <v>359</v>
      </c>
      <c r="C69" s="354">
        <v>33696878</v>
      </c>
      <c r="D69" s="351">
        <f>D58+D59</f>
        <v>0</v>
      </c>
      <c r="E69" s="226">
        <f>E58+E59</f>
        <v>0</v>
      </c>
      <c r="F69" s="226">
        <f>F58+F59</f>
        <v>0</v>
      </c>
    </row>
    <row r="70" spans="1:3" ht="12.75" customHeight="1">
      <c r="A70" s="378" t="s">
        <v>470</v>
      </c>
      <c r="B70" s="378"/>
      <c r="C70" s="378"/>
    </row>
    <row r="71" spans="1:3" ht="12.75" customHeight="1" thickBot="1">
      <c r="A71" s="386"/>
      <c r="B71" s="386"/>
      <c r="C71" s="198"/>
    </row>
    <row r="72" spans="1:6" ht="27.75" customHeight="1">
      <c r="A72" s="379" t="s">
        <v>317</v>
      </c>
      <c r="B72" s="381" t="s">
        <v>318</v>
      </c>
      <c r="C72" s="372" t="s">
        <v>459</v>
      </c>
      <c r="D72" s="374" t="s">
        <v>422</v>
      </c>
      <c r="E72" s="370" t="s">
        <v>423</v>
      </c>
      <c r="F72" s="370" t="s">
        <v>173</v>
      </c>
    </row>
    <row r="73" spans="1:6" ht="27.75" customHeight="1" thickBot="1">
      <c r="A73" s="380"/>
      <c r="B73" s="382"/>
      <c r="C73" s="373"/>
      <c r="D73" s="375"/>
      <c r="E73" s="371"/>
      <c r="F73" s="371"/>
    </row>
    <row r="74" spans="1:3" ht="12.75" customHeight="1" thickBot="1">
      <c r="A74" s="189">
        <v>1</v>
      </c>
      <c r="B74" s="190">
        <v>2</v>
      </c>
      <c r="C74" s="352">
        <v>3</v>
      </c>
    </row>
    <row r="75" spans="1:6" ht="12.75" customHeight="1" thickBot="1">
      <c r="A75" s="59" t="s">
        <v>157</v>
      </c>
      <c r="B75" s="55" t="s">
        <v>68</v>
      </c>
      <c r="C75" s="199">
        <f>SUM(C76:C84)</f>
        <v>11003478</v>
      </c>
      <c r="D75" s="355">
        <f>SUM(D76:D84)</f>
        <v>0</v>
      </c>
      <c r="E75" s="228">
        <f>SUM(E76:E84)</f>
        <v>0</v>
      </c>
      <c r="F75" s="228">
        <f>SUM(F76:F84)</f>
        <v>0</v>
      </c>
    </row>
    <row r="76" spans="1:3" ht="12.75" customHeight="1">
      <c r="A76" s="61" t="s">
        <v>319</v>
      </c>
      <c r="B76" s="31" t="s">
        <v>320</v>
      </c>
      <c r="C76" s="353">
        <v>8758325</v>
      </c>
    </row>
    <row r="77" spans="1:3" ht="12.75" customHeight="1">
      <c r="A77" s="60" t="s">
        <v>321</v>
      </c>
      <c r="B77" s="32" t="s">
        <v>322</v>
      </c>
      <c r="C77" s="353">
        <f>SUM(D77:F77)</f>
        <v>0</v>
      </c>
    </row>
    <row r="78" spans="1:3" ht="12.75" customHeight="1">
      <c r="A78" s="60" t="s">
        <v>361</v>
      </c>
      <c r="B78" s="32" t="s">
        <v>362</v>
      </c>
      <c r="C78" s="353">
        <f>SUM(D78:F78)</f>
        <v>0</v>
      </c>
    </row>
    <row r="79" spans="1:3" ht="12.75" customHeight="1">
      <c r="A79" s="60" t="s">
        <v>323</v>
      </c>
      <c r="B79" s="32" t="s">
        <v>324</v>
      </c>
      <c r="C79" s="353">
        <f>SUM(D79:F79)</f>
        <v>0</v>
      </c>
    </row>
    <row r="80" spans="1:3" ht="12.75" customHeight="1">
      <c r="A80" s="60" t="s">
        <v>325</v>
      </c>
      <c r="B80" s="56" t="s">
        <v>326</v>
      </c>
      <c r="C80" s="353">
        <f>SUM(D80:F80)</f>
        <v>0</v>
      </c>
    </row>
    <row r="81" spans="1:3" ht="12.75" customHeight="1">
      <c r="A81" s="64" t="s">
        <v>327</v>
      </c>
      <c r="B81" s="57" t="s">
        <v>328</v>
      </c>
      <c r="C81" s="353">
        <v>88673</v>
      </c>
    </row>
    <row r="82" spans="1:3" ht="12.75" customHeight="1">
      <c r="A82" s="208" t="s">
        <v>329</v>
      </c>
      <c r="B82" s="209" t="s">
        <v>330</v>
      </c>
      <c r="C82" s="353">
        <v>2064480</v>
      </c>
    </row>
    <row r="83" spans="1:3" ht="12.75" customHeight="1">
      <c r="A83" s="63" t="s">
        <v>468</v>
      </c>
      <c r="B83" s="33" t="s">
        <v>467</v>
      </c>
      <c r="C83" s="353">
        <v>12000</v>
      </c>
    </row>
    <row r="84" spans="1:3" ht="12.75" customHeight="1" thickBot="1">
      <c r="A84" s="62" t="s">
        <v>331</v>
      </c>
      <c r="B84" s="203" t="s">
        <v>332</v>
      </c>
      <c r="C84" s="359">
        <v>80000</v>
      </c>
    </row>
    <row r="85" spans="1:3" ht="13.5" customHeight="1" thickBot="1">
      <c r="A85" s="204" t="s">
        <v>158</v>
      </c>
      <c r="B85" s="36" t="s">
        <v>333</v>
      </c>
      <c r="C85" s="360">
        <v>1913938</v>
      </c>
    </row>
    <row r="86" spans="1:6" ht="12.75" customHeight="1" thickBot="1">
      <c r="A86" s="204" t="s">
        <v>159</v>
      </c>
      <c r="B86" s="36" t="s">
        <v>56</v>
      </c>
      <c r="C86" s="200">
        <f>SUM(C87:C91)</f>
        <v>9282824</v>
      </c>
      <c r="D86" s="356">
        <f>SUM(D87:D91)</f>
        <v>0</v>
      </c>
      <c r="E86" s="227">
        <f>SUM(E87:E91)</f>
        <v>0</v>
      </c>
      <c r="F86" s="227">
        <f>SUM(F87:F91)</f>
        <v>0</v>
      </c>
    </row>
    <row r="87" spans="1:3" ht="12.75" customHeight="1">
      <c r="A87" s="63" t="s">
        <v>334</v>
      </c>
      <c r="B87" s="33" t="s">
        <v>335</v>
      </c>
      <c r="C87" s="353">
        <v>2481848</v>
      </c>
    </row>
    <row r="88" spans="1:3" ht="12.75" customHeight="1">
      <c r="A88" s="63" t="s">
        <v>336</v>
      </c>
      <c r="B88" s="32" t="s">
        <v>337</v>
      </c>
      <c r="C88" s="353">
        <v>245289</v>
      </c>
    </row>
    <row r="89" spans="1:3" ht="12.75" customHeight="1">
      <c r="A89" s="63" t="s">
        <v>338</v>
      </c>
      <c r="B89" s="32" t="s">
        <v>339</v>
      </c>
      <c r="C89" s="353">
        <v>1970924</v>
      </c>
    </row>
    <row r="90" spans="1:3" ht="12.75" customHeight="1">
      <c r="A90" s="63" t="s">
        <v>340</v>
      </c>
      <c r="B90" s="32" t="s">
        <v>341</v>
      </c>
      <c r="C90" s="353">
        <f>SUM(D90:F90)</f>
        <v>0</v>
      </c>
    </row>
    <row r="91" spans="1:3" ht="12.75" customHeight="1" thickBot="1">
      <c r="A91" s="62" t="s">
        <v>342</v>
      </c>
      <c r="B91" s="229" t="s">
        <v>343</v>
      </c>
      <c r="C91" s="359">
        <v>4584763</v>
      </c>
    </row>
    <row r="92" spans="1:3" ht="12.75" customHeight="1" thickBot="1">
      <c r="A92" s="204" t="s">
        <v>160</v>
      </c>
      <c r="B92" s="230" t="s">
        <v>71</v>
      </c>
      <c r="C92" s="360">
        <v>1580000</v>
      </c>
    </row>
    <row r="93" spans="1:6" ht="12.75" customHeight="1" thickBot="1">
      <c r="A93" s="204" t="s">
        <v>161</v>
      </c>
      <c r="B93" s="230" t="s">
        <v>72</v>
      </c>
      <c r="C93" s="200">
        <v>3570075</v>
      </c>
      <c r="D93" s="356">
        <f>D94+D95</f>
        <v>0</v>
      </c>
      <c r="E93" s="227">
        <f>E94+E95</f>
        <v>0</v>
      </c>
      <c r="F93" s="227">
        <f>F94+F95</f>
        <v>0</v>
      </c>
    </row>
    <row r="94" spans="1:3" ht="12.75" customHeight="1">
      <c r="A94" s="231" t="s">
        <v>344</v>
      </c>
      <c r="B94" s="35" t="s">
        <v>345</v>
      </c>
      <c r="C94" s="353">
        <v>2159992</v>
      </c>
    </row>
    <row r="95" spans="1:3" ht="12.75" customHeight="1">
      <c r="A95" s="232" t="s">
        <v>344</v>
      </c>
      <c r="B95" s="212" t="s">
        <v>460</v>
      </c>
      <c r="C95" s="353">
        <v>1000000</v>
      </c>
    </row>
    <row r="96" spans="1:3" ht="12.75" customHeight="1" thickBot="1">
      <c r="A96" s="284" t="s">
        <v>398</v>
      </c>
      <c r="B96" s="285" t="s">
        <v>58</v>
      </c>
      <c r="C96" s="353">
        <v>686489</v>
      </c>
    </row>
    <row r="97" spans="1:6" ht="12.75" customHeight="1" thickBot="1">
      <c r="A97" s="65" t="s">
        <v>162</v>
      </c>
      <c r="B97" s="34" t="s">
        <v>163</v>
      </c>
      <c r="C97" s="200">
        <v>3565710</v>
      </c>
      <c r="D97" s="356">
        <f>D99+D101+D102</f>
        <v>0</v>
      </c>
      <c r="E97" s="227">
        <f>E99+E101+E102</f>
        <v>0</v>
      </c>
      <c r="F97" s="227">
        <f>F99+F101+F102</f>
        <v>0</v>
      </c>
    </row>
    <row r="98" spans="1:3" ht="12.75" customHeight="1">
      <c r="A98" s="213" t="s">
        <v>424</v>
      </c>
      <c r="B98" s="214" t="s">
        <v>425</v>
      </c>
      <c r="C98" s="353">
        <v>800000</v>
      </c>
    </row>
    <row r="99" spans="1:3" ht="12.75" customHeight="1">
      <c r="A99" s="213" t="s">
        <v>346</v>
      </c>
      <c r="B99" s="214" t="s">
        <v>347</v>
      </c>
      <c r="C99" s="353">
        <v>600000</v>
      </c>
    </row>
    <row r="100" spans="1:3" ht="12.75" customHeight="1">
      <c r="A100" s="213" t="s">
        <v>426</v>
      </c>
      <c r="B100" s="214" t="s">
        <v>427</v>
      </c>
      <c r="C100" s="353">
        <f>SUM(D100:F100)</f>
        <v>0</v>
      </c>
    </row>
    <row r="101" spans="1:3" ht="12.75" customHeight="1">
      <c r="A101" s="208" t="s">
        <v>348</v>
      </c>
      <c r="B101" s="209" t="s">
        <v>349</v>
      </c>
      <c r="C101" s="353">
        <v>1545833</v>
      </c>
    </row>
    <row r="102" spans="1:3" ht="12.75" customHeight="1" thickBot="1">
      <c r="A102" s="232" t="s">
        <v>350</v>
      </c>
      <c r="B102" s="212" t="s">
        <v>351</v>
      </c>
      <c r="C102" s="353">
        <v>619877</v>
      </c>
    </row>
    <row r="103" spans="1:6" ht="12.75" customHeight="1" thickBot="1">
      <c r="A103" s="65" t="s">
        <v>164</v>
      </c>
      <c r="B103" s="34" t="s">
        <v>74</v>
      </c>
      <c r="C103" s="199">
        <f>SUM(C104:C106)</f>
        <v>2259163</v>
      </c>
      <c r="D103" s="355">
        <f>SUM(D104:D106)</f>
        <v>0</v>
      </c>
      <c r="E103" s="228">
        <f>SUM(E104:E106)</f>
        <v>0</v>
      </c>
      <c r="F103" s="228">
        <f>SUM(F104:F106)</f>
        <v>0</v>
      </c>
    </row>
    <row r="104" spans="1:3" ht="12.75" customHeight="1">
      <c r="A104" s="345" t="s">
        <v>428</v>
      </c>
      <c r="B104" s="35" t="s">
        <v>429</v>
      </c>
      <c r="C104" s="353">
        <v>1825640</v>
      </c>
    </row>
    <row r="105" spans="1:3" ht="12.75" customHeight="1">
      <c r="A105" s="210" t="s">
        <v>430</v>
      </c>
      <c r="B105" s="209" t="s">
        <v>431</v>
      </c>
      <c r="C105" s="353">
        <f>SUM(D105:F105)</f>
        <v>0</v>
      </c>
    </row>
    <row r="106" spans="1:3" ht="12.75" customHeight="1" thickBot="1">
      <c r="A106" s="346" t="s">
        <v>432</v>
      </c>
      <c r="B106" s="285" t="s">
        <v>433</v>
      </c>
      <c r="C106" s="353">
        <v>433523</v>
      </c>
    </row>
    <row r="107" spans="1:6" ht="12.75" customHeight="1" thickBot="1">
      <c r="A107" s="65" t="s">
        <v>165</v>
      </c>
      <c r="B107" s="34" t="s">
        <v>93</v>
      </c>
      <c r="C107" s="200">
        <f>C108</f>
        <v>0</v>
      </c>
      <c r="D107" s="356">
        <f>D108</f>
        <v>0</v>
      </c>
      <c r="E107" s="227">
        <f>E108</f>
        <v>0</v>
      </c>
      <c r="F107" s="227">
        <f>F108</f>
        <v>0</v>
      </c>
    </row>
    <row r="108" spans="1:3" ht="12.75" customHeight="1" thickBot="1">
      <c r="A108" s="233" t="s">
        <v>352</v>
      </c>
      <c r="B108" s="223" t="s">
        <v>353</v>
      </c>
      <c r="C108" s="353">
        <f>SUM(D108:F108)</f>
        <v>0</v>
      </c>
    </row>
    <row r="109" spans="1:6" ht="27.75" customHeight="1" thickBot="1">
      <c r="A109" s="215" t="s">
        <v>354</v>
      </c>
      <c r="B109" s="216" t="s">
        <v>355</v>
      </c>
      <c r="C109" s="235">
        <v>33093297</v>
      </c>
      <c r="D109" s="357">
        <f>D75+D85+D86+D92+D93+D97+D103+D107</f>
        <v>0</v>
      </c>
      <c r="E109" s="234">
        <f>E75+E85+E86+E92+E93+E97+E103+E107</f>
        <v>0</v>
      </c>
      <c r="F109" s="234">
        <f>F75+F85+F86+F92+F93+F97+F103+F107</f>
        <v>0</v>
      </c>
    </row>
    <row r="110" spans="1:6" ht="12.75" customHeight="1" thickBot="1">
      <c r="A110" s="204" t="s">
        <v>166</v>
      </c>
      <c r="B110" s="36" t="s">
        <v>167</v>
      </c>
      <c r="C110" s="200"/>
      <c r="D110" s="356">
        <f>SUM(D111:D113)</f>
        <v>0</v>
      </c>
      <c r="E110" s="227">
        <f>SUM(E111:E113)</f>
        <v>0</v>
      </c>
      <c r="F110" s="227">
        <f>SUM(F111:F113)</f>
        <v>0</v>
      </c>
    </row>
    <row r="111" spans="1:3" ht="12.75" customHeight="1">
      <c r="A111" s="63" t="s">
        <v>168</v>
      </c>
      <c r="B111" s="33" t="s">
        <v>169</v>
      </c>
      <c r="C111" s="353">
        <v>603581</v>
      </c>
    </row>
    <row r="112" spans="1:3" ht="12.75" customHeight="1">
      <c r="A112" s="63" t="s">
        <v>170</v>
      </c>
      <c r="B112" s="33" t="s">
        <v>114</v>
      </c>
      <c r="C112" s="353">
        <f>SUM(D112:F112)</f>
        <v>0</v>
      </c>
    </row>
    <row r="113" spans="1:3" ht="12.75" customHeight="1" thickBot="1">
      <c r="A113" s="63" t="s">
        <v>356</v>
      </c>
      <c r="B113" s="33" t="s">
        <v>357</v>
      </c>
      <c r="C113" s="353">
        <f>SUM(D113:F113)</f>
        <v>0</v>
      </c>
    </row>
    <row r="114" spans="1:6" ht="27.75" customHeight="1" thickBot="1">
      <c r="A114" s="236" t="s">
        <v>358</v>
      </c>
      <c r="B114" s="237" t="s">
        <v>360</v>
      </c>
      <c r="C114" s="239">
        <v>33696878</v>
      </c>
      <c r="D114" s="358">
        <f>D109+D110</f>
        <v>0</v>
      </c>
      <c r="E114" s="238">
        <f>E109+E110</f>
        <v>0</v>
      </c>
      <c r="F114" s="238">
        <f>F109+F110</f>
        <v>0</v>
      </c>
    </row>
    <row r="115" spans="1:3" ht="12.75" customHeight="1">
      <c r="A115" s="383"/>
      <c r="B115" s="383"/>
      <c r="C115" s="384"/>
    </row>
    <row r="116" spans="1:3" ht="12.75" customHeight="1">
      <c r="A116" s="66"/>
      <c r="B116" s="58"/>
      <c r="C116" s="201"/>
    </row>
    <row r="117" spans="1:3" ht="12.75" customHeight="1">
      <c r="A117" s="66"/>
      <c r="B117" s="58"/>
      <c r="C117" s="201"/>
    </row>
    <row r="118" spans="1:3" ht="12.75" customHeight="1">
      <c r="A118" s="66"/>
      <c r="B118" s="58"/>
      <c r="C118" s="20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spans="1:3" ht="12.75" customHeight="1">
      <c r="A122" s="66"/>
      <c r="B122" s="58"/>
      <c r="C122" s="201"/>
    </row>
    <row r="123" spans="1:3" ht="12.75" customHeight="1">
      <c r="A123" s="66"/>
      <c r="B123" s="58"/>
      <c r="C123" s="201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sheetProtection/>
  <mergeCells count="18">
    <mergeCell ref="A1:C1"/>
    <mergeCell ref="A72:A73"/>
    <mergeCell ref="B72:B73"/>
    <mergeCell ref="A70:C70"/>
    <mergeCell ref="A115:C115"/>
    <mergeCell ref="A2:B2"/>
    <mergeCell ref="A71:B71"/>
    <mergeCell ref="A3:A4"/>
    <mergeCell ref="B3:B4"/>
    <mergeCell ref="C3:C4"/>
    <mergeCell ref="F3:F4"/>
    <mergeCell ref="C72:C73"/>
    <mergeCell ref="D72:D73"/>
    <mergeCell ref="E72:E73"/>
    <mergeCell ref="F72:F73"/>
    <mergeCell ref="D5:F5"/>
    <mergeCell ref="D3:D4"/>
    <mergeCell ref="E3:E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&amp;C&amp;12Rábaszentmiklós Község Önkormányzatának 2/2018(II.20). évi költségvetési rendelet módositás tervezete2018.III.n.év&amp;R2018.IV.n.évi rendelet módosítás tervezet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">
      <selection activeCell="C18" sqref="C18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9" t="s">
        <v>49</v>
      </c>
      <c r="B1" s="392" t="s">
        <v>50</v>
      </c>
      <c r="C1" s="393"/>
      <c r="D1" s="299" t="s">
        <v>51</v>
      </c>
      <c r="E1" s="159"/>
    </row>
    <row r="2" spans="1:5" ht="15" customHeight="1">
      <c r="A2" s="390"/>
      <c r="B2" s="394" t="s">
        <v>52</v>
      </c>
      <c r="C2" s="398" t="s">
        <v>459</v>
      </c>
      <c r="D2" s="396" t="s">
        <v>52</v>
      </c>
      <c r="E2" s="387" t="s">
        <v>459</v>
      </c>
    </row>
    <row r="3" spans="1:5" ht="24.75" customHeight="1" thickBot="1">
      <c r="A3" s="391"/>
      <c r="B3" s="395"/>
      <c r="C3" s="399"/>
      <c r="D3" s="397"/>
      <c r="E3" s="388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219</v>
      </c>
      <c r="C5" s="291">
        <v>25533917</v>
      </c>
      <c r="D5" s="28" t="s">
        <v>53</v>
      </c>
      <c r="E5" s="67">
        <v>11003478</v>
      </c>
    </row>
    <row r="6" spans="1:5" ht="19.5" customHeight="1">
      <c r="A6" s="181" t="s">
        <v>4</v>
      </c>
      <c r="B6" s="161" t="s">
        <v>55</v>
      </c>
      <c r="C6" s="291">
        <v>524892</v>
      </c>
      <c r="D6" s="29" t="s">
        <v>54</v>
      </c>
      <c r="E6" s="67">
        <v>1555641</v>
      </c>
    </row>
    <row r="7" spans="1:5" ht="19.5" customHeight="1">
      <c r="A7" s="181" t="s">
        <v>5</v>
      </c>
      <c r="B7" s="161" t="s">
        <v>140</v>
      </c>
      <c r="C7" s="291">
        <v>1714445</v>
      </c>
      <c r="D7" s="29" t="s">
        <v>56</v>
      </c>
      <c r="E7" s="67">
        <v>9282824</v>
      </c>
    </row>
    <row r="8" spans="1:5" ht="19.5" customHeight="1">
      <c r="A8" s="181" t="s">
        <v>6</v>
      </c>
      <c r="B8" s="182" t="s">
        <v>144</v>
      </c>
      <c r="C8" s="291"/>
      <c r="D8" s="29" t="s">
        <v>71</v>
      </c>
      <c r="E8" s="67">
        <v>1580000</v>
      </c>
    </row>
    <row r="9" spans="1:5" ht="19.5" customHeight="1">
      <c r="A9" s="181" t="s">
        <v>7</v>
      </c>
      <c r="B9" s="161" t="s">
        <v>220</v>
      </c>
      <c r="C9" s="291"/>
      <c r="D9" s="29" t="s">
        <v>72</v>
      </c>
      <c r="E9" s="67">
        <v>2159992</v>
      </c>
    </row>
    <row r="10" spans="1:5" ht="19.5" customHeight="1">
      <c r="A10" s="181" t="s">
        <v>8</v>
      </c>
      <c r="B10" s="161" t="s">
        <v>469</v>
      </c>
      <c r="C10" s="291"/>
      <c r="D10" s="29" t="s">
        <v>79</v>
      </c>
      <c r="E10" s="67">
        <v>686489</v>
      </c>
    </row>
    <row r="11" spans="1:5" ht="19.5" customHeight="1">
      <c r="A11" s="181" t="s">
        <v>9</v>
      </c>
      <c r="B11" s="161"/>
      <c r="C11" s="291"/>
      <c r="D11" s="29" t="s">
        <v>460</v>
      </c>
      <c r="E11" s="67">
        <v>1000000</v>
      </c>
    </row>
    <row r="12" spans="1:5" ht="19.5" customHeight="1">
      <c r="A12" s="181" t="s">
        <v>10</v>
      </c>
      <c r="B12" s="161"/>
      <c r="C12" s="291"/>
      <c r="D12" s="300"/>
      <c r="E12" s="67"/>
    </row>
    <row r="13" spans="1:5" ht="19.5" customHeight="1" thickBot="1">
      <c r="A13" s="169" t="s">
        <v>11</v>
      </c>
      <c r="B13" s="170"/>
      <c r="C13" s="292"/>
      <c r="D13" s="301"/>
      <c r="E13" s="68"/>
    </row>
    <row r="14" spans="1:5" ht="19.5" customHeight="1" thickBot="1">
      <c r="A14" s="173" t="s">
        <v>12</v>
      </c>
      <c r="B14" s="174" t="s">
        <v>59</v>
      </c>
      <c r="C14" s="293">
        <f>SUM(C5:C13)</f>
        <v>27773254</v>
      </c>
      <c r="D14" s="302" t="s">
        <v>60</v>
      </c>
      <c r="E14" s="69">
        <f>SUM(E5:E13)</f>
        <v>27268424</v>
      </c>
    </row>
    <row r="15" spans="1:5" ht="19.5" customHeight="1">
      <c r="A15" s="187" t="s">
        <v>13</v>
      </c>
      <c r="B15" s="188" t="s">
        <v>221</v>
      </c>
      <c r="C15" s="294"/>
      <c r="D15" s="303" t="s">
        <v>225</v>
      </c>
      <c r="E15" s="71"/>
    </row>
    <row r="16" spans="1:5" ht="19.5" customHeight="1">
      <c r="A16" s="183" t="s">
        <v>14</v>
      </c>
      <c r="B16" s="162" t="s">
        <v>222</v>
      </c>
      <c r="C16" s="295"/>
      <c r="D16" s="300" t="s">
        <v>226</v>
      </c>
      <c r="E16" s="70"/>
    </row>
    <row r="17" spans="1:5" ht="19.5" customHeight="1">
      <c r="A17" s="183" t="s">
        <v>15</v>
      </c>
      <c r="B17" s="162" t="s">
        <v>151</v>
      </c>
      <c r="C17" s="295">
        <v>3964952</v>
      </c>
      <c r="D17" s="300" t="s">
        <v>169</v>
      </c>
      <c r="E17" s="70">
        <v>603581</v>
      </c>
    </row>
    <row r="18" spans="1:5" ht="19.5" customHeight="1">
      <c r="A18" s="183" t="s">
        <v>16</v>
      </c>
      <c r="B18" s="162" t="s">
        <v>153</v>
      </c>
      <c r="C18" s="295"/>
      <c r="D18" s="300" t="s">
        <v>227</v>
      </c>
      <c r="E18" s="70"/>
    </row>
    <row r="19" spans="1:5" ht="19.5" customHeight="1">
      <c r="A19" s="183" t="s">
        <v>17</v>
      </c>
      <c r="B19" s="162" t="s">
        <v>228</v>
      </c>
      <c r="C19" s="295"/>
      <c r="D19" s="300" t="s">
        <v>229</v>
      </c>
      <c r="E19" s="70"/>
    </row>
    <row r="20" spans="1:5" ht="19.5" customHeight="1">
      <c r="A20" s="183" t="s">
        <v>18</v>
      </c>
      <c r="B20" s="162" t="s">
        <v>224</v>
      </c>
      <c r="C20" s="295"/>
      <c r="D20" s="300" t="s">
        <v>230</v>
      </c>
      <c r="E20" s="70"/>
    </row>
    <row r="21" spans="1:5" ht="19.5" customHeight="1">
      <c r="A21" s="183" t="s">
        <v>19</v>
      </c>
      <c r="B21" s="185"/>
      <c r="C21" s="295"/>
      <c r="D21" s="29"/>
      <c r="E21" s="70"/>
    </row>
    <row r="22" spans="1:5" ht="19.5" customHeight="1" thickBot="1">
      <c r="A22" s="184" t="s">
        <v>20</v>
      </c>
      <c r="B22" s="186"/>
      <c r="C22" s="296"/>
      <c r="D22" s="301"/>
      <c r="E22" s="72"/>
    </row>
    <row r="23" spans="1:5" ht="19.5" customHeight="1" thickBot="1">
      <c r="A23" s="173" t="s">
        <v>21</v>
      </c>
      <c r="B23" s="174" t="s">
        <v>215</v>
      </c>
      <c r="C23" s="297">
        <f>SUM(C15:C22)</f>
        <v>3964952</v>
      </c>
      <c r="D23" s="302" t="s">
        <v>214</v>
      </c>
      <c r="E23" s="74">
        <f>SUM(E15:E22)</f>
        <v>603581</v>
      </c>
    </row>
    <row r="24" spans="1:5" ht="19.5" customHeight="1" thickBot="1">
      <c r="A24" s="173" t="s">
        <v>22</v>
      </c>
      <c r="B24" s="175" t="s">
        <v>103</v>
      </c>
      <c r="C24" s="298">
        <f>C14+C23</f>
        <v>31738206</v>
      </c>
      <c r="D24" s="30" t="s">
        <v>104</v>
      </c>
      <c r="E24" s="75">
        <f>E14+E23</f>
        <v>27872005</v>
      </c>
    </row>
    <row r="25" spans="3:5" s="81" customFormat="1" ht="27.75" customHeight="1" thickBot="1">
      <c r="C25" s="178"/>
      <c r="D25" s="180" t="s">
        <v>218</v>
      </c>
      <c r="E25" s="252">
        <f>C24-E24</f>
        <v>3866201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&amp;C&amp;12Rábaszentmiklós Község Önkormányzatának 2/2018.(II.20.) Költségvetési rendeletmódosítás tervezete 2018.IV.n.év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="118" zoomScaleNormal="120" zoomScalePageLayoutView="118" workbookViewId="0" topLeftCell="A4">
      <selection activeCell="B12" sqref="B12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9" t="s">
        <v>49</v>
      </c>
      <c r="B1" s="392" t="s">
        <v>50</v>
      </c>
      <c r="C1" s="393"/>
      <c r="D1" s="299" t="s">
        <v>51</v>
      </c>
      <c r="E1" s="159"/>
    </row>
    <row r="2" spans="1:5" ht="15" customHeight="1">
      <c r="A2" s="390"/>
      <c r="B2" s="394" t="s">
        <v>52</v>
      </c>
      <c r="C2" s="398" t="s">
        <v>459</v>
      </c>
      <c r="D2" s="396" t="s">
        <v>52</v>
      </c>
      <c r="E2" s="387" t="s">
        <v>459</v>
      </c>
    </row>
    <row r="3" spans="1:5" ht="24.75" customHeight="1" thickBot="1">
      <c r="A3" s="391"/>
      <c r="B3" s="395"/>
      <c r="C3" s="399"/>
      <c r="D3" s="397"/>
      <c r="E3" s="388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98</v>
      </c>
      <c r="C5" s="304"/>
      <c r="D5" s="29" t="s">
        <v>73</v>
      </c>
      <c r="E5" s="67">
        <v>3565710</v>
      </c>
    </row>
    <row r="6" spans="1:5" ht="19.5" customHeight="1">
      <c r="A6" s="160" t="s">
        <v>4</v>
      </c>
      <c r="B6" s="161" t="s">
        <v>113</v>
      </c>
      <c r="C6" s="305"/>
      <c r="D6" s="29" t="s">
        <v>74</v>
      </c>
      <c r="E6" s="67">
        <v>2259163</v>
      </c>
    </row>
    <row r="7" spans="1:5" ht="19.5" customHeight="1">
      <c r="A7" s="160" t="s">
        <v>5</v>
      </c>
      <c r="B7" s="161" t="s">
        <v>86</v>
      </c>
      <c r="C7" s="305"/>
      <c r="D7" s="29" t="s">
        <v>91</v>
      </c>
      <c r="E7" s="67"/>
    </row>
    <row r="8" spans="1:5" ht="19.5" customHeight="1">
      <c r="A8" s="160" t="s">
        <v>6</v>
      </c>
      <c r="B8" s="161" t="s">
        <v>85</v>
      </c>
      <c r="C8" s="305"/>
      <c r="D8" s="29" t="s">
        <v>92</v>
      </c>
      <c r="E8" s="67"/>
    </row>
    <row r="9" spans="1:5" ht="19.5" customHeight="1">
      <c r="A9" s="160" t="s">
        <v>7</v>
      </c>
      <c r="B9" s="161" t="s">
        <v>465</v>
      </c>
      <c r="C9" s="305">
        <v>125000</v>
      </c>
      <c r="D9" s="29" t="s">
        <v>99</v>
      </c>
      <c r="E9" s="67"/>
    </row>
    <row r="10" spans="1:5" ht="19.5" customHeight="1">
      <c r="A10" s="160" t="s">
        <v>8</v>
      </c>
      <c r="B10" s="161" t="s">
        <v>100</v>
      </c>
      <c r="C10" s="305"/>
      <c r="D10" s="29" t="s">
        <v>213</v>
      </c>
      <c r="E10" s="67"/>
    </row>
    <row r="11" spans="1:5" ht="19.5" customHeight="1">
      <c r="A11" s="160" t="s">
        <v>9</v>
      </c>
      <c r="B11" s="161" t="s">
        <v>57</v>
      </c>
      <c r="C11" s="305">
        <v>1784184</v>
      </c>
      <c r="D11" s="29" t="s">
        <v>105</v>
      </c>
      <c r="E11" s="67"/>
    </row>
    <row r="12" spans="1:5" ht="19.5" customHeight="1">
      <c r="A12" s="160" t="s">
        <v>10</v>
      </c>
      <c r="B12" s="161" t="s">
        <v>101</v>
      </c>
      <c r="C12" s="305"/>
      <c r="D12" s="300" t="s">
        <v>58</v>
      </c>
      <c r="E12" s="67"/>
    </row>
    <row r="13" spans="1:5" ht="19.5" customHeight="1" thickBot="1">
      <c r="A13" s="169" t="s">
        <v>11</v>
      </c>
      <c r="B13" s="170" t="s">
        <v>466</v>
      </c>
      <c r="C13" s="306">
        <v>49488</v>
      </c>
      <c r="D13" s="301"/>
      <c r="E13" s="68"/>
    </row>
    <row r="14" spans="1:5" ht="19.5" customHeight="1" thickBot="1">
      <c r="A14" s="173" t="s">
        <v>12</v>
      </c>
      <c r="B14" s="174" t="s">
        <v>59</v>
      </c>
      <c r="C14" s="307">
        <f>SUM(C5:C13)</f>
        <v>1958672</v>
      </c>
      <c r="D14" s="302" t="s">
        <v>60</v>
      </c>
      <c r="E14" s="69">
        <f>SUM(E5:E13)</f>
        <v>5824873</v>
      </c>
    </row>
    <row r="15" spans="1:5" ht="19.5" customHeight="1">
      <c r="A15" s="171" t="s">
        <v>13</v>
      </c>
      <c r="B15" s="172" t="s">
        <v>216</v>
      </c>
      <c r="C15" s="308"/>
      <c r="D15" s="303" t="s">
        <v>61</v>
      </c>
      <c r="E15" s="71"/>
    </row>
    <row r="16" spans="1:5" ht="19.5" customHeight="1">
      <c r="A16" s="176" t="s">
        <v>14</v>
      </c>
      <c r="B16" s="162" t="s">
        <v>62</v>
      </c>
      <c r="C16" s="309"/>
      <c r="D16" s="300" t="s">
        <v>95</v>
      </c>
      <c r="E16" s="70"/>
    </row>
    <row r="17" spans="1:5" ht="19.5" customHeight="1">
      <c r="A17" s="176" t="s">
        <v>15</v>
      </c>
      <c r="B17" s="162" t="s">
        <v>88</v>
      </c>
      <c r="C17" s="309">
        <v>0</v>
      </c>
      <c r="D17" s="300" t="s">
        <v>94</v>
      </c>
      <c r="E17" s="70"/>
    </row>
    <row r="18" spans="1:5" ht="19.5" customHeight="1">
      <c r="A18" s="176" t="s">
        <v>16</v>
      </c>
      <c r="B18" s="162" t="s">
        <v>89</v>
      </c>
      <c r="C18" s="309"/>
      <c r="D18" s="300" t="s">
        <v>63</v>
      </c>
      <c r="E18" s="70"/>
    </row>
    <row r="19" spans="1:5" ht="19.5" customHeight="1">
      <c r="A19" s="176" t="s">
        <v>17</v>
      </c>
      <c r="B19" s="162" t="s">
        <v>87</v>
      </c>
      <c r="C19" s="309"/>
      <c r="D19" s="300" t="s">
        <v>64</v>
      </c>
      <c r="E19" s="70"/>
    </row>
    <row r="20" spans="1:5" ht="19.5" customHeight="1">
      <c r="A20" s="176" t="s">
        <v>18</v>
      </c>
      <c r="B20" s="162" t="s">
        <v>102</v>
      </c>
      <c r="C20" s="309"/>
      <c r="D20" s="300" t="s">
        <v>96</v>
      </c>
      <c r="E20" s="70"/>
    </row>
    <row r="21" spans="1:5" ht="19.5" customHeight="1">
      <c r="A21" s="176" t="s">
        <v>19</v>
      </c>
      <c r="B21" s="162" t="s">
        <v>65</v>
      </c>
      <c r="C21" s="309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6"/>
      <c r="D22" s="301" t="s">
        <v>97</v>
      </c>
      <c r="E22" s="72"/>
    </row>
    <row r="23" spans="1:5" ht="19.5" customHeight="1" thickBot="1">
      <c r="A23" s="173" t="s">
        <v>21</v>
      </c>
      <c r="B23" s="174" t="s">
        <v>215</v>
      </c>
      <c r="C23" s="307">
        <v>0</v>
      </c>
      <c r="D23" s="302" t="s">
        <v>214</v>
      </c>
      <c r="E23" s="74"/>
    </row>
    <row r="24" spans="1:5" ht="19.5" customHeight="1" thickBot="1">
      <c r="A24" s="173" t="s">
        <v>22</v>
      </c>
      <c r="B24" s="175" t="s">
        <v>103</v>
      </c>
      <c r="C24" s="179">
        <f>C14+C23</f>
        <v>1958672</v>
      </c>
      <c r="D24" s="30" t="s">
        <v>104</v>
      </c>
      <c r="E24" s="75">
        <f>+E14+E23</f>
        <v>5824873</v>
      </c>
    </row>
    <row r="25" spans="3:5" s="81" customFormat="1" ht="27.75" customHeight="1" thickBot="1">
      <c r="C25" s="178"/>
      <c r="D25" s="180" t="s">
        <v>217</v>
      </c>
      <c r="E25" s="252">
        <f>C24-E24</f>
        <v>-3866201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&amp;C&amp;12Ráűbaszentmiklós 2018.IV.n.évi rendelet tervezete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E2" sqref="E2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2" t="s">
        <v>0</v>
      </c>
      <c r="B1" s="404" t="s">
        <v>25</v>
      </c>
      <c r="C1" s="406" t="s">
        <v>179</v>
      </c>
    </row>
    <row r="2" spans="1:3" ht="27.75" customHeight="1" thickBot="1">
      <c r="A2" s="403"/>
      <c r="B2" s="405"/>
      <c r="C2" s="407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111</v>
      </c>
      <c r="C4" s="312">
        <v>350000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112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400" t="s">
        <v>23</v>
      </c>
      <c r="B11" s="401"/>
      <c r="C11" s="316">
        <f>SUM(C4:C10)</f>
        <v>350000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 2018.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2"/>
  <sheetViews>
    <sheetView view="pageLayout" workbookViewId="0" topLeftCell="A1">
      <selection activeCell="F2" sqref="F2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0" t="s">
        <v>31</v>
      </c>
      <c r="B1" s="411"/>
      <c r="C1" s="416" t="s">
        <v>403</v>
      </c>
    </row>
    <row r="2" spans="1:3" ht="27.75" customHeight="1">
      <c r="A2" s="412"/>
      <c r="B2" s="413"/>
      <c r="C2" s="417"/>
    </row>
    <row r="3" spans="1:3" s="3" customFormat="1" ht="15" customHeight="1" thickBot="1">
      <c r="A3" s="414" t="s">
        <v>3</v>
      </c>
      <c r="B3" s="415"/>
      <c r="C3" s="245" t="s">
        <v>4</v>
      </c>
    </row>
    <row r="4" spans="1:3" ht="12.75">
      <c r="A4" s="246" t="s">
        <v>186</v>
      </c>
      <c r="B4" s="76" t="s">
        <v>107</v>
      </c>
      <c r="C4" s="91">
        <v>5000000</v>
      </c>
    </row>
    <row r="5" spans="1:3" ht="12.75">
      <c r="A5" s="247" t="s">
        <v>187</v>
      </c>
      <c r="B5" s="76" t="s">
        <v>108</v>
      </c>
      <c r="C5" s="91"/>
    </row>
    <row r="6" spans="1:3" s="151" customFormat="1" ht="12.75">
      <c r="A6" s="248"/>
      <c r="B6" s="153" t="s">
        <v>180</v>
      </c>
      <c r="C6" s="242">
        <v>604330</v>
      </c>
    </row>
    <row r="7" spans="1:3" s="151" customFormat="1" ht="12.75">
      <c r="A7" s="248"/>
      <c r="B7" s="153" t="s">
        <v>181</v>
      </c>
      <c r="C7" s="242">
        <v>704000</v>
      </c>
    </row>
    <row r="8" spans="1:3" s="151" customFormat="1" ht="12.75">
      <c r="A8" s="248"/>
      <c r="B8" s="153" t="s">
        <v>182</v>
      </c>
      <c r="C8" s="242">
        <v>275611</v>
      </c>
    </row>
    <row r="9" spans="1:3" s="151" customFormat="1" ht="12.75">
      <c r="A9" s="248"/>
      <c r="B9" s="153" t="s">
        <v>183</v>
      </c>
      <c r="C9" s="242">
        <v>310990</v>
      </c>
    </row>
    <row r="10" spans="1:3" s="151" customFormat="1" ht="12.75">
      <c r="A10" s="248"/>
      <c r="B10" s="153" t="s">
        <v>444</v>
      </c>
      <c r="C10" s="242">
        <v>689493</v>
      </c>
    </row>
    <row r="11" spans="1:3" s="151" customFormat="1" ht="12.75">
      <c r="A11" s="248"/>
      <c r="B11" s="153" t="s">
        <v>445</v>
      </c>
      <c r="C11" s="242">
        <v>1009100</v>
      </c>
    </row>
    <row r="12" spans="1:3" s="151" customFormat="1" ht="12.75">
      <c r="A12" s="248" t="s">
        <v>188</v>
      </c>
      <c r="B12" s="153" t="s">
        <v>184</v>
      </c>
      <c r="C12" s="242"/>
    </row>
    <row r="13" spans="1:3" s="151" customFormat="1" ht="12.75">
      <c r="A13" s="248" t="s">
        <v>189</v>
      </c>
      <c r="B13" s="153" t="s">
        <v>185</v>
      </c>
      <c r="C13" s="242"/>
    </row>
    <row r="14" spans="1:3" ht="12.75">
      <c r="A14" s="246" t="s">
        <v>190</v>
      </c>
      <c r="B14" s="83" t="s">
        <v>438</v>
      </c>
      <c r="C14" s="91"/>
    </row>
    <row r="15" spans="1:3" ht="12.75">
      <c r="A15" s="247" t="s">
        <v>191</v>
      </c>
      <c r="B15" s="83" t="s">
        <v>436</v>
      </c>
      <c r="C15" s="91"/>
    </row>
    <row r="16" spans="1:3" s="156" customFormat="1" ht="27.75" customHeight="1">
      <c r="A16" s="249" t="s">
        <v>192</v>
      </c>
      <c r="B16" s="155" t="s">
        <v>193</v>
      </c>
      <c r="C16" s="243">
        <v>8593524</v>
      </c>
    </row>
    <row r="17" spans="1:3" ht="12" customHeight="1">
      <c r="A17" s="246" t="s">
        <v>194</v>
      </c>
      <c r="B17" s="154" t="s">
        <v>212</v>
      </c>
      <c r="C17" s="91"/>
    </row>
    <row r="18" spans="1:3" ht="12.75">
      <c r="A18" s="246" t="s">
        <v>195</v>
      </c>
      <c r="B18" s="83" t="s">
        <v>106</v>
      </c>
      <c r="C18" s="91"/>
    </row>
    <row r="19" spans="1:3" ht="12.75">
      <c r="A19" s="246" t="s">
        <v>439</v>
      </c>
      <c r="B19" s="83" t="s">
        <v>196</v>
      </c>
      <c r="C19" s="91"/>
    </row>
    <row r="20" spans="1:3" s="156" customFormat="1" ht="27.75" customHeight="1">
      <c r="A20" s="249" t="s">
        <v>197</v>
      </c>
      <c r="B20" s="155" t="s">
        <v>198</v>
      </c>
      <c r="C20" s="243">
        <f>SUM(C17:C19)</f>
        <v>0</v>
      </c>
    </row>
    <row r="21" spans="1:3" ht="12.75">
      <c r="A21" s="246" t="s">
        <v>199</v>
      </c>
      <c r="B21" s="83" t="s">
        <v>200</v>
      </c>
      <c r="C21" s="91">
        <v>1596000</v>
      </c>
    </row>
    <row r="22" spans="1:3" ht="12.75">
      <c r="A22" s="246" t="s">
        <v>201</v>
      </c>
      <c r="B22" s="83" t="s">
        <v>202</v>
      </c>
      <c r="C22" s="91">
        <v>3100000</v>
      </c>
    </row>
    <row r="23" spans="1:3" ht="12.75">
      <c r="A23" s="246" t="s">
        <v>203</v>
      </c>
      <c r="B23" s="83" t="s">
        <v>204</v>
      </c>
      <c r="C23" s="91"/>
    </row>
    <row r="24" spans="1:3" s="156" customFormat="1" ht="27.75" customHeight="1">
      <c r="A24" s="250" t="s">
        <v>205</v>
      </c>
      <c r="B24" s="158" t="s">
        <v>206</v>
      </c>
      <c r="C24" s="244">
        <f>SUM(C21:C23)</f>
        <v>4696000</v>
      </c>
    </row>
    <row r="25" spans="1:3" ht="12.75">
      <c r="A25" s="246" t="s">
        <v>208</v>
      </c>
      <c r="B25" s="83" t="s">
        <v>209</v>
      </c>
      <c r="C25" s="91">
        <v>18000000</v>
      </c>
    </row>
    <row r="26" spans="1:3" s="156" customFormat="1" ht="27.75" customHeight="1">
      <c r="A26" s="250" t="s">
        <v>207</v>
      </c>
      <c r="B26" s="155" t="s">
        <v>210</v>
      </c>
      <c r="C26" s="243">
        <v>1800000</v>
      </c>
    </row>
    <row r="27" spans="1:3" ht="13.5" thickBot="1">
      <c r="A27" s="251"/>
      <c r="B27" s="82"/>
      <c r="C27" s="91"/>
    </row>
    <row r="28" spans="1:3" s="157" customFormat="1" ht="27.75" customHeight="1" thickBot="1">
      <c r="A28" s="408" t="s">
        <v>211</v>
      </c>
      <c r="B28" s="409"/>
      <c r="C28" s="252">
        <f>C16+C20+C24+C26</f>
        <v>15089524</v>
      </c>
    </row>
    <row r="32" ht="12.75">
      <c r="B32" s="98"/>
    </row>
  </sheetData>
  <sheetProtection/>
  <mergeCells count="4">
    <mergeCell ref="A28:B28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2018. évi normatív hozzájárulások jogcímenként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2" t="s">
        <v>81</v>
      </c>
      <c r="B1" s="423"/>
      <c r="C1" s="364" t="s">
        <v>179</v>
      </c>
    </row>
    <row r="2" spans="1:3" ht="13.5" thickBot="1">
      <c r="A2" s="424">
        <v>1</v>
      </c>
      <c r="B2" s="425"/>
      <c r="C2" s="365">
        <v>2</v>
      </c>
    </row>
    <row r="3" spans="1:3" ht="12.75">
      <c r="A3" s="426" t="s">
        <v>446</v>
      </c>
      <c r="B3" s="427"/>
      <c r="C3" s="317">
        <v>708660</v>
      </c>
    </row>
    <row r="4" spans="1:3" ht="12.75" customHeight="1">
      <c r="A4" s="368" t="s">
        <v>447</v>
      </c>
      <c r="B4" s="361"/>
      <c r="C4" s="317">
        <v>569400</v>
      </c>
    </row>
    <row r="5" spans="1:3" ht="12.75" customHeight="1">
      <c r="A5" s="420" t="s">
        <v>448</v>
      </c>
      <c r="B5" s="421"/>
      <c r="C5" s="317">
        <v>1155615</v>
      </c>
    </row>
    <row r="6" spans="1:3" ht="12.75" customHeight="1">
      <c r="A6" s="368" t="s">
        <v>449</v>
      </c>
      <c r="B6" s="362"/>
      <c r="C6" s="318">
        <v>9647787</v>
      </c>
    </row>
    <row r="7" spans="1:3" ht="12.75" customHeight="1">
      <c r="A7" s="420" t="s">
        <v>450</v>
      </c>
      <c r="B7" s="421"/>
      <c r="C7" s="318">
        <v>3070627</v>
      </c>
    </row>
    <row r="8" spans="1:3" ht="13.5" thickBot="1">
      <c r="A8" s="152"/>
      <c r="B8" s="363"/>
      <c r="C8" s="318"/>
    </row>
    <row r="9" spans="1:3" ht="13.5" thickBot="1">
      <c r="A9" s="418" t="s">
        <v>82</v>
      </c>
      <c r="B9" s="419"/>
      <c r="C9" s="366">
        <f>SUM(C3:C8)</f>
        <v>15152089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 2018.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2" t="s">
        <v>176</v>
      </c>
      <c r="B1" s="423"/>
      <c r="C1" s="364" t="s">
        <v>179</v>
      </c>
    </row>
    <row r="2" spans="1:3" ht="13.5" thickBot="1">
      <c r="A2" s="424">
        <v>1</v>
      </c>
      <c r="B2" s="425"/>
      <c r="C2" s="365">
        <v>2</v>
      </c>
    </row>
    <row r="3" spans="1:3" ht="12.75">
      <c r="A3" s="426" t="s">
        <v>177</v>
      </c>
      <c r="B3" s="427"/>
      <c r="C3" s="317"/>
    </row>
    <row r="4" spans="1:3" ht="12.75" customHeight="1">
      <c r="A4" s="152"/>
      <c r="B4" s="361"/>
      <c r="C4" s="317"/>
    </row>
    <row r="5" spans="1:3" ht="13.5" customHeight="1">
      <c r="A5" s="420" t="s">
        <v>437</v>
      </c>
      <c r="B5" s="421"/>
      <c r="C5" s="317"/>
    </row>
    <row r="6" spans="1:3" ht="12.75">
      <c r="A6" s="152"/>
      <c r="B6" s="362"/>
      <c r="C6" s="318"/>
    </row>
    <row r="7" spans="1:3" ht="12.75">
      <c r="A7" s="420" t="s">
        <v>178</v>
      </c>
      <c r="B7" s="421"/>
      <c r="C7" s="318"/>
    </row>
    <row r="8" spans="1:3" ht="13.5" thickBot="1">
      <c r="A8" s="152"/>
      <c r="B8" s="363"/>
      <c r="C8" s="318"/>
    </row>
    <row r="9" spans="1:3" ht="13.5" thickBot="1">
      <c r="A9" s="418" t="s">
        <v>82</v>
      </c>
      <c r="B9" s="419"/>
      <c r="C9" s="366">
        <f>SUM(C3:C8)</f>
        <v>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 2018.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G2" sqref="G2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2" t="s">
        <v>0</v>
      </c>
      <c r="B1" s="404" t="s">
        <v>1</v>
      </c>
      <c r="C1" s="404" t="s">
        <v>2</v>
      </c>
      <c r="D1" s="406" t="s">
        <v>179</v>
      </c>
    </row>
    <row r="2" spans="1:4" ht="27.75" customHeight="1" thickBot="1">
      <c r="A2" s="403"/>
      <c r="B2" s="405"/>
      <c r="C2" s="405"/>
      <c r="D2" s="407"/>
    </row>
    <row r="3" spans="1:4" ht="15" customHeight="1">
      <c r="A3" s="148" t="s">
        <v>3</v>
      </c>
      <c r="B3" s="105" t="s">
        <v>440</v>
      </c>
      <c r="C3" s="6" t="s">
        <v>24</v>
      </c>
      <c r="D3" s="93">
        <v>30000</v>
      </c>
    </row>
    <row r="4" spans="1:4" ht="15" customHeight="1">
      <c r="A4" s="149" t="s">
        <v>4</v>
      </c>
      <c r="B4" s="17" t="s">
        <v>441</v>
      </c>
      <c r="C4" s="5" t="s">
        <v>24</v>
      </c>
      <c r="D4" s="91">
        <v>30000</v>
      </c>
    </row>
    <row r="5" spans="1:4" ht="15" customHeight="1">
      <c r="A5" s="149" t="s">
        <v>5</v>
      </c>
      <c r="B5" s="17" t="s">
        <v>451</v>
      </c>
      <c r="C5" s="17" t="s">
        <v>24</v>
      </c>
      <c r="D5" s="91">
        <v>30000</v>
      </c>
    </row>
    <row r="6" spans="1:4" ht="15" customHeight="1">
      <c r="A6" s="149" t="s">
        <v>6</v>
      </c>
      <c r="B6" s="17" t="s">
        <v>452</v>
      </c>
      <c r="C6" s="17" t="s">
        <v>24</v>
      </c>
      <c r="D6" s="91">
        <v>5000</v>
      </c>
    </row>
    <row r="7" spans="1:4" ht="15" customHeight="1">
      <c r="A7" s="149" t="s">
        <v>7</v>
      </c>
      <c r="B7" s="17"/>
      <c r="C7" s="17"/>
      <c r="D7" s="91"/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95000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2018..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2017-02-27T08:48:12Z</cp:lastPrinted>
  <dcterms:created xsi:type="dcterms:W3CDTF">2012-01-30T08:50:59Z</dcterms:created>
  <dcterms:modified xsi:type="dcterms:W3CDTF">2019-01-24T10:42:23Z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